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develop_cloud\bid_entry\07申請書\doc\ver8\reg_common\"/>
    </mc:Choice>
  </mc:AlternateContent>
  <xr:revisionPtr revIDLastSave="0" documentId="13_ncr:1_{C7BDDB1C-FE88-4338-99A7-960ABF18DD27}" xr6:coauthVersionLast="47" xr6:coauthVersionMax="47" xr10:uidLastSave="{00000000-0000-0000-0000-000000000000}"/>
  <workbookProtection workbookAlgorithmName="SHA-512" workbookHashValue="AZvgAAyKvvfiUTl2hJl6GKJ2UoE/B0RkRY4ZJuCh8fUHFex5U6F26siGBnzSgGYkTdsrpaqPG+H3+1iGe4/JaQ==" workbookSaltValue="PHVNLXpV5opzckDpoJJ+ZA==" workbookSpinCount="100000" lockStructure="1"/>
  <bookViews>
    <workbookView minimized="1" xWindow="13680" yWindow="2010" windowWidth="14220" windowHeight="13875" xr2:uid="{00000000-000D-0000-FFFF-FFFF00000000}"/>
  </bookViews>
  <sheets>
    <sheet name="入力シート" sheetId="7" r:id="rId1"/>
    <sheet name="settings" sheetId="8" state="hidden" r:id="rId2"/>
  </sheets>
  <definedNames>
    <definedName name="_xlnm.Print_Titles" localSheetId="0">入力シート!$1:$1</definedName>
    <definedName name="希望">入力シート!$A$227</definedName>
    <definedName name="許可コード">settings!$A$10:$A$57</definedName>
    <definedName name="順位">入力シート!$A$226</definedName>
    <definedName name="所在地">入力シート!$X$20</definedName>
    <definedName name="都道府県3">settings!$A$59</definedName>
    <definedName name="都道府県4">settings!$A$60</definedName>
    <definedName name="日付例">settings!$A$62</definedName>
    <definedName name="日付例_s">settings!$A$63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9" i="7" l="1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0" i="7"/>
  <c r="A239" i="7"/>
  <c r="A238" i="7"/>
  <c r="A237" i="7"/>
  <c r="A236" i="7"/>
  <c r="A235" i="7"/>
  <c r="A233" i="7"/>
  <c r="A232" i="7"/>
  <c r="A231" i="7"/>
  <c r="A230" i="7"/>
  <c r="A228" i="7"/>
  <c r="A226" i="7"/>
  <c r="A227" i="7"/>
  <c r="A224" i="7"/>
  <c r="A216" i="7"/>
  <c r="A214" i="7"/>
  <c r="A212" i="7"/>
  <c r="A211" i="7"/>
  <c r="A208" i="7"/>
  <c r="A206" i="7"/>
  <c r="A204" i="7"/>
  <c r="A186" i="7"/>
  <c r="A185" i="7"/>
  <c r="A183" i="7"/>
  <c r="A182" i="7"/>
  <c r="A181" i="7"/>
  <c r="A177" i="7"/>
  <c r="A174" i="7"/>
  <c r="A173" i="7"/>
  <c r="A172" i="7"/>
  <c r="A170" i="7"/>
  <c r="A161" i="7"/>
  <c r="A159" i="7"/>
  <c r="A157" i="7"/>
  <c r="A155" i="7"/>
  <c r="A153" i="7"/>
  <c r="A151" i="7"/>
  <c r="A149" i="7"/>
  <c r="A120" i="7"/>
  <c r="A118" i="7"/>
  <c r="A87" i="7"/>
  <c r="A85" i="7"/>
  <c r="A83" i="7"/>
  <c r="A81" i="7"/>
  <c r="A79" i="7"/>
  <c r="A77" i="7"/>
  <c r="A75" i="7"/>
  <c r="A73" i="7"/>
  <c r="A71" i="7"/>
  <c r="A69" i="7"/>
  <c r="A63" i="7"/>
  <c r="A40" i="7"/>
  <c r="A36" i="7"/>
  <c r="A34" i="7"/>
  <c r="A32" i="7"/>
  <c r="A30" i="7"/>
  <c r="A28" i="7"/>
  <c r="A26" i="7"/>
  <c r="A24" i="7"/>
  <c r="A22" i="7"/>
  <c r="A20" i="7"/>
  <c r="X231" i="7"/>
  <c r="X230" i="7"/>
  <c r="X228" i="7"/>
  <c r="J225" i="7"/>
  <c r="D202" i="7"/>
  <c r="I193" i="7"/>
  <c r="N187" i="7"/>
  <c r="I187" i="7"/>
  <c r="N184" i="7"/>
  <c r="I184" i="7"/>
  <c r="X20" i="7"/>
  <c r="A60" i="8" l="1"/>
  <c r="A59" i="8"/>
</calcChain>
</file>

<file path=xl/sharedStrings.xml><?xml version="1.0" encoding="utf-8"?>
<sst xmlns="http://schemas.openxmlformats.org/spreadsheetml/2006/main" count="253" uniqueCount="215">
  <si>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</si>
  <si>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</si>
  <si>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</si>
  <si>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</si>
  <si>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</si>
  <si>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</si>
  <si>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</si>
  <si>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</si>
  <si>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担当者部署</t>
    <rPh sb="0" eb="3">
      <t>タントウシャ</t>
    </rPh>
    <rPh sb="3" eb="5">
      <t>ブショ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</si>
  <si>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</si>
  <si>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</si>
  <si>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</si>
  <si>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営業年数</t>
    <rPh sb="0" eb="2">
      <t>エイギョウ</t>
    </rPh>
    <rPh sb="2" eb="4">
      <t>ネンスウ</t>
    </rPh>
    <phoneticPr fontId="6"/>
  </si>
  <si>
    <t>年</t>
    <rPh sb="0" eb="1">
      <t>ネン</t>
    </rPh>
    <phoneticPr fontId="5"/>
  </si>
  <si>
    <t>都道府県から入力してください。</t>
    <phoneticPr fontId="5"/>
  </si>
  <si>
    <t>代表者役職</t>
    <rPh sb="0" eb="3">
      <t>ダイヒョウシャ</t>
    </rPh>
    <rPh sb="3" eb="5">
      <t>ヤクショク</t>
    </rPh>
    <phoneticPr fontId="6"/>
  </si>
  <si>
    <t>受任者役職</t>
    <rPh sb="0" eb="2">
      <t>ジュニン</t>
    </rPh>
    <rPh sb="2" eb="3">
      <t>シャ</t>
    </rPh>
    <rPh sb="3" eb="5">
      <t>ヤクショク</t>
    </rPh>
    <phoneticPr fontId="6"/>
  </si>
  <si>
    <t>受任者氏名カナ</t>
    <rPh sb="0" eb="2">
      <t>ジュニン</t>
    </rPh>
    <rPh sb="2" eb="3">
      <t>シャ</t>
    </rPh>
    <rPh sb="3" eb="5">
      <t>シメイ</t>
    </rPh>
    <phoneticPr fontId="6"/>
  </si>
  <si>
    <t>受任者氏名</t>
    <rPh sb="0" eb="2">
      <t>ジュニン</t>
    </rPh>
    <rPh sb="2" eb="3">
      <t>シャ</t>
    </rPh>
    <rPh sb="3" eb="5">
      <t>シメイ</t>
    </rPh>
    <phoneticPr fontId="6"/>
  </si>
  <si>
    <t>担当者氏名カナ</t>
    <rPh sb="0" eb="3">
      <t>タントウシャ</t>
    </rPh>
    <rPh sb="3" eb="5">
      <t>シメイ</t>
    </rPh>
    <phoneticPr fontId="6"/>
  </si>
  <si>
    <t>担当者氏名</t>
    <rPh sb="0" eb="3">
      <t>タントウシャ</t>
    </rPh>
    <rPh sb="3" eb="5">
      <t>シメイ</t>
    </rPh>
    <phoneticPr fontId="6"/>
  </si>
  <si>
    <t>A.主たる営業所(本社)情報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</si>
  <si>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B.契約する営業所情報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</si>
  <si>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C.担当者情報</t>
    <phoneticPr fontId="5"/>
  </si>
  <si>
    <t>入札・契約権限の委任</t>
    <rPh sb="8" eb="10">
      <t>イニン</t>
    </rPh>
    <phoneticPr fontId="5"/>
  </si>
  <si>
    <t>行政書士氏名カナ</t>
    <rPh sb="0" eb="2">
      <t>ギョウセイ</t>
    </rPh>
    <rPh sb="2" eb="4">
      <t>ショシ</t>
    </rPh>
    <rPh sb="4" eb="6">
      <t>シメイ</t>
    </rPh>
    <phoneticPr fontId="6"/>
  </si>
  <si>
    <t>行政書士氏名</t>
    <rPh sb="0" eb="2">
      <t>ギョウセイ</t>
    </rPh>
    <rPh sb="2" eb="4">
      <t>ショシ</t>
    </rPh>
    <rPh sb="4" eb="6">
      <t>シメイ</t>
    </rPh>
    <phoneticPr fontId="6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</si>
  <si>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</si>
  <si>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</si>
  <si>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E.経営情報</t>
    <rPh sb="2" eb="4">
      <t>ケイエイ</t>
    </rPh>
    <rPh sb="4" eb="6">
      <t>ジョウホウ</t>
    </rPh>
    <phoneticPr fontId="5"/>
  </si>
  <si>
    <t>F.業種情報</t>
    <rPh sb="2" eb="4">
      <t>ギョウシュ</t>
    </rPh>
    <rPh sb="4" eb="6">
      <t>ジョウホウ</t>
    </rPh>
    <phoneticPr fontId="5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</si>
  <si>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</si>
  <si>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</si>
  <si>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</si>
  <si>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</si>
  <si>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</si>
  <si>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</si>
  <si>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</si>
  <si>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</si>
  <si>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</si>
  <si>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</si>
  <si>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</si>
  <si>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</si>
  <si>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</si>
  <si>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</si>
  <si>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</si>
  <si>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</si>
  <si>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</si>
  <si>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</si>
  <si>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</si>
  <si>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</si>
  <si>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</si>
  <si>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</si>
  <si>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</si>
  <si>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</si>
  <si>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</si>
  <si>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</si>
  <si>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</si>
  <si>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</si>
  <si>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</si>
  <si>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</si>
  <si>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</si>
  <si>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</si>
  <si>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</si>
  <si>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</si>
  <si>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</si>
  <si>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</si>
  <si>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</si>
  <si>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</si>
  <si>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</si>
  <si>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</si>
  <si>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</si>
  <si>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</si>
  <si>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</si>
  <si>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</si>
  <si>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</si>
  <si>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</si>
  <si>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</si>
  <si>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D.行政書士情報</t>
    <phoneticPr fontId="5"/>
  </si>
  <si>
    <t>正式名称で入力してください。個人の場合は「代表者」と入力してください。</t>
    <phoneticPr fontId="5"/>
  </si>
  <si>
    <t>部署がない場合は「本社」又は「本店」と入力し、個人の場合は「本店」と入力してください。</t>
    <rPh sb="0" eb="2">
      <t>ブショ</t>
    </rPh>
    <rPh sb="5" eb="7">
      <t>バアイ</t>
    </rPh>
    <rPh sb="9" eb="11">
      <t>ホンシャ</t>
    </rPh>
    <rPh sb="12" eb="13">
      <t>マタ</t>
    </rPh>
    <rPh sb="15" eb="17">
      <t>ホンテン</t>
    </rPh>
    <rPh sb="19" eb="21">
      <t>ニュウリョク</t>
    </rPh>
    <rPh sb="23" eb="25">
      <t>コジン</t>
    </rPh>
    <rPh sb="26" eb="28">
      <t>バアイ</t>
    </rPh>
    <rPh sb="30" eb="32">
      <t>ホンテン</t>
    </rPh>
    <rPh sb="34" eb="36">
      <t>ニュウリョク</t>
    </rPh>
    <phoneticPr fontId="5"/>
  </si>
  <si>
    <t>保有していない場合は、入力する必要はありません。</t>
    <rPh sb="0" eb="2">
      <t>ホユウ</t>
    </rPh>
    <rPh sb="7" eb="9">
      <t>バアイ</t>
    </rPh>
    <rPh sb="15" eb="17">
      <t>ヒツヨウ</t>
    </rPh>
    <phoneticPr fontId="5"/>
  </si>
  <si>
    <t>半角の数字とハイフンで入力してください。保有していない場合は、入力する必要はありません。</t>
    <phoneticPr fontId="5"/>
  </si>
  <si>
    <t>登記上の所在地</t>
    <rPh sb="0" eb="3">
      <t>トウキジョウ</t>
    </rPh>
    <rPh sb="4" eb="7">
      <t>ショザイチ</t>
    </rPh>
    <phoneticPr fontId="6"/>
  </si>
  <si>
    <t>支店・営業所に入札・契約権限を委任する場合、(1)入札・契約権限の委任欄にリストから「する」を選択し、支店・営業所情報を入力してください。</t>
    <phoneticPr fontId="5"/>
  </si>
  <si>
    <t>行政書士が代理申請する場合、(1)代理申請欄にリストから「する」を選択し、行政書士情報を入力してください。</t>
    <rPh sb="0" eb="2">
      <t>ギョウセイ</t>
    </rPh>
    <rPh sb="2" eb="4">
      <t>ショシ</t>
    </rPh>
    <rPh sb="5" eb="7">
      <t>ダイリ</t>
    </rPh>
    <rPh sb="7" eb="9">
      <t>シンセイ</t>
    </rPh>
    <rPh sb="11" eb="13">
      <t>バアイ</t>
    </rPh>
    <rPh sb="17" eb="19">
      <t>ダイリ</t>
    </rPh>
    <rPh sb="19" eb="21">
      <t>シンセイ</t>
    </rPh>
    <rPh sb="21" eb="22">
      <t>ラン</t>
    </rPh>
    <rPh sb="33" eb="35">
      <t>センタク</t>
    </rPh>
    <rPh sb="37" eb="39">
      <t>ギョウセイ</t>
    </rPh>
    <rPh sb="39" eb="41">
      <t>ショシ</t>
    </rPh>
    <rPh sb="41" eb="43">
      <t>ジョウホウ</t>
    </rPh>
    <rPh sb="44" eb="46">
      <t>ニュウリョク</t>
    </rPh>
    <phoneticPr fontId="5"/>
  </si>
  <si>
    <t>代理申請</t>
    <rPh sb="0" eb="2">
      <t>ダイリ</t>
    </rPh>
    <rPh sb="2" eb="4">
      <t>シンセイ</t>
    </rPh>
    <phoneticPr fontId="12"/>
  </si>
  <si>
    <t>リストから選択してください。</t>
    <phoneticPr fontId="5"/>
  </si>
  <si>
    <t>一致する</t>
  </si>
  <si>
    <t>しない</t>
  </si>
  <si>
    <t>外資状況</t>
    <rPh sb="0" eb="2">
      <t>ガイシ</t>
    </rPh>
    <rPh sb="2" eb="4">
      <t>ジョウキョウ</t>
    </rPh>
    <phoneticPr fontId="6"/>
  </si>
  <si>
    <t>該当する外資区分の選択欄にリストから「○」を選択してください。
(b)、(c)の場合は、国名を入力してください。
(d)の場合は、国名、外資比率を入力してください。3か国以上ある場合は上位2か国を入力してください。
外資とは、外国資本がおおむね50%を超える場合を指します。</t>
    <phoneticPr fontId="6"/>
  </si>
  <si>
    <t>外資区分</t>
    <rPh sb="0" eb="2">
      <t>ガイシ</t>
    </rPh>
    <rPh sb="2" eb="4">
      <t>クブン</t>
    </rPh>
    <phoneticPr fontId="6"/>
  </si>
  <si>
    <t>選択</t>
    <rPh sb="0" eb="2">
      <t>センタク</t>
    </rPh>
    <phoneticPr fontId="6"/>
  </si>
  <si>
    <t>国名</t>
    <rPh sb="0" eb="1">
      <t>クニ</t>
    </rPh>
    <rPh sb="1" eb="2">
      <t>メイ</t>
    </rPh>
    <phoneticPr fontId="5"/>
  </si>
  <si>
    <t>外資比率 (%)</t>
    <rPh sb="0" eb="2">
      <t>ガイシ</t>
    </rPh>
    <rPh sb="2" eb="4">
      <t>ヒリツ</t>
    </rPh>
    <phoneticPr fontId="5"/>
  </si>
  <si>
    <t>(a)外資なし</t>
    <rPh sb="3" eb="5">
      <t>ガイシ</t>
    </rPh>
    <phoneticPr fontId="6"/>
  </si>
  <si>
    <t>(b)外国籍会社</t>
    <rPh sb="3" eb="6">
      <t>ガイコクセキ</t>
    </rPh>
    <rPh sb="6" eb="8">
      <t>ガイシャ</t>
    </rPh>
    <phoneticPr fontId="6"/>
  </si>
  <si>
    <t>(c)日本国籍会社(外資比率100%)</t>
    <phoneticPr fontId="6"/>
  </si>
  <si>
    <t>%</t>
    <phoneticPr fontId="6"/>
  </si>
  <si>
    <t>(d)日本国籍会社</t>
    <phoneticPr fontId="6"/>
  </si>
  <si>
    <t>審査基準日</t>
    <rPh sb="0" eb="2">
      <t>シンサ</t>
    </rPh>
    <rPh sb="2" eb="5">
      <t>キジュンビ</t>
    </rPh>
    <phoneticPr fontId="6"/>
  </si>
  <si>
    <t>例)1000001　「-（ハイフン）」を使わず7桁の数字のみで入力してください。</t>
    <phoneticPr fontId="5"/>
  </si>
  <si>
    <t>例)0000-00-0000　半角の数字とハイフンで入力してください。</t>
    <phoneticPr fontId="5"/>
  </si>
  <si>
    <t>例)所長　正式名称で入力してください。</t>
    <phoneticPr fontId="5"/>
  </si>
  <si>
    <t>営業所等の所有形態</t>
    <rPh sb="0" eb="3">
      <t>エイギョウショ</t>
    </rPh>
    <rPh sb="3" eb="4">
      <t>トウ</t>
    </rPh>
    <rPh sb="5" eb="9">
      <t>ショユウケイタイ</t>
    </rPh>
    <phoneticPr fontId="5"/>
  </si>
  <si>
    <t>資本金</t>
    <rPh sb="0" eb="2">
      <t>シホン</t>
    </rPh>
    <rPh sb="2" eb="3">
      <t>キン</t>
    </rPh>
    <phoneticPr fontId="5"/>
  </si>
  <si>
    <t>業種名</t>
    <rPh sb="0" eb="3">
      <t>ギョウシュメイ</t>
    </rPh>
    <phoneticPr fontId="5"/>
  </si>
  <si>
    <t>プレストレスト・コンクリート</t>
    <phoneticPr fontId="5"/>
  </si>
  <si>
    <t>建築一式</t>
    <rPh sb="0" eb="2">
      <t>ケンチク</t>
    </rPh>
    <rPh sb="2" eb="4">
      <t>イッシキ</t>
    </rPh>
    <phoneticPr fontId="5"/>
  </si>
  <si>
    <t>大工</t>
    <rPh sb="0" eb="2">
      <t>ダイク</t>
    </rPh>
    <phoneticPr fontId="5"/>
  </si>
  <si>
    <t>左官</t>
    <rPh sb="0" eb="2">
      <t>サカン</t>
    </rPh>
    <phoneticPr fontId="5"/>
  </si>
  <si>
    <t>法面処理</t>
    <rPh sb="0" eb="4">
      <t>ホウメンショリ</t>
    </rPh>
    <phoneticPr fontId="5"/>
  </si>
  <si>
    <t>石</t>
    <rPh sb="0" eb="1">
      <t>イシ</t>
    </rPh>
    <phoneticPr fontId="5"/>
  </si>
  <si>
    <t>屋根</t>
    <rPh sb="0" eb="2">
      <t>ヤネ</t>
    </rPh>
    <phoneticPr fontId="5"/>
  </si>
  <si>
    <t>電気</t>
    <rPh sb="0" eb="2">
      <t>デンキ</t>
    </rPh>
    <phoneticPr fontId="5"/>
  </si>
  <si>
    <t>管</t>
    <rPh sb="0" eb="1">
      <t>カン</t>
    </rPh>
    <phoneticPr fontId="5"/>
  </si>
  <si>
    <t>タイル・れんが・ブロック</t>
    <phoneticPr fontId="5"/>
  </si>
  <si>
    <t>鋼橋上部</t>
    <rPh sb="0" eb="1">
      <t>ハガネ</t>
    </rPh>
    <rPh sb="1" eb="2">
      <t>ハシ</t>
    </rPh>
    <rPh sb="2" eb="3">
      <t>ジョウ</t>
    </rPh>
    <rPh sb="3" eb="4">
      <t>ブ</t>
    </rPh>
    <phoneticPr fontId="5"/>
  </si>
  <si>
    <t>鉄筋</t>
    <rPh sb="0" eb="2">
      <t>テッキン</t>
    </rPh>
    <phoneticPr fontId="5"/>
  </si>
  <si>
    <t>舗装</t>
    <rPh sb="0" eb="2">
      <t>ホソウ</t>
    </rPh>
    <phoneticPr fontId="5"/>
  </si>
  <si>
    <t>しゅんせつ</t>
    <phoneticPr fontId="5"/>
  </si>
  <si>
    <t>板金</t>
    <rPh sb="0" eb="2">
      <t>バンキン</t>
    </rPh>
    <phoneticPr fontId="5"/>
  </si>
  <si>
    <t>ガラス</t>
    <phoneticPr fontId="5"/>
  </si>
  <si>
    <t>塗装</t>
    <rPh sb="0" eb="2">
      <t>トソウ</t>
    </rPh>
    <phoneticPr fontId="5"/>
  </si>
  <si>
    <t>防水</t>
    <rPh sb="0" eb="2">
      <t>ボウスイ</t>
    </rPh>
    <phoneticPr fontId="5"/>
  </si>
  <si>
    <t>内装仕上</t>
    <rPh sb="0" eb="2">
      <t>ナイソウ</t>
    </rPh>
    <rPh sb="2" eb="4">
      <t>シア</t>
    </rPh>
    <phoneticPr fontId="5"/>
  </si>
  <si>
    <t>機械器具設置</t>
    <rPh sb="0" eb="2">
      <t>キカイ</t>
    </rPh>
    <rPh sb="2" eb="4">
      <t>キグ</t>
    </rPh>
    <rPh sb="4" eb="6">
      <t>セッチ</t>
    </rPh>
    <phoneticPr fontId="5"/>
  </si>
  <si>
    <t>熱絶縁</t>
    <rPh sb="0" eb="1">
      <t>ネツ</t>
    </rPh>
    <rPh sb="1" eb="3">
      <t>ゼツエン</t>
    </rPh>
    <phoneticPr fontId="5"/>
  </si>
  <si>
    <t>電気通信</t>
    <rPh sb="0" eb="2">
      <t>デンキ</t>
    </rPh>
    <rPh sb="2" eb="4">
      <t>ツウシン</t>
    </rPh>
    <phoneticPr fontId="5"/>
  </si>
  <si>
    <t>造園</t>
    <rPh sb="0" eb="2">
      <t>ゾウエン</t>
    </rPh>
    <phoneticPr fontId="5"/>
  </si>
  <si>
    <t>さく井</t>
    <rPh sb="2" eb="3">
      <t>イ</t>
    </rPh>
    <phoneticPr fontId="5"/>
  </si>
  <si>
    <t>建具</t>
    <rPh sb="0" eb="2">
      <t>タテグ</t>
    </rPh>
    <phoneticPr fontId="5"/>
  </si>
  <si>
    <t>水道施設</t>
    <rPh sb="0" eb="2">
      <t>スイドウ</t>
    </rPh>
    <rPh sb="2" eb="4">
      <t>シセツ</t>
    </rPh>
    <phoneticPr fontId="5"/>
  </si>
  <si>
    <t>消防施設</t>
    <rPh sb="0" eb="2">
      <t>ショウボウ</t>
    </rPh>
    <rPh sb="2" eb="4">
      <t>シセツ</t>
    </rPh>
    <phoneticPr fontId="5"/>
  </si>
  <si>
    <t>清掃施設</t>
    <rPh sb="0" eb="2">
      <t>セイソウ</t>
    </rPh>
    <rPh sb="2" eb="4">
      <t>シセツ</t>
    </rPh>
    <phoneticPr fontId="5"/>
  </si>
  <si>
    <t>解体</t>
    <rPh sb="0" eb="2">
      <t>カイタイ</t>
    </rPh>
    <phoneticPr fontId="5"/>
  </si>
  <si>
    <t>010</t>
    <phoneticPr fontId="5"/>
  </si>
  <si>
    <t>011</t>
    <phoneticPr fontId="5"/>
  </si>
  <si>
    <t>020</t>
    <phoneticPr fontId="5"/>
  </si>
  <si>
    <t>030</t>
    <phoneticPr fontId="5"/>
  </si>
  <si>
    <t>040</t>
    <phoneticPr fontId="5"/>
  </si>
  <si>
    <t>050</t>
    <phoneticPr fontId="5"/>
  </si>
  <si>
    <t>051</t>
    <phoneticPr fontId="5"/>
  </si>
  <si>
    <t>060</t>
    <phoneticPr fontId="5"/>
  </si>
  <si>
    <t>080</t>
    <phoneticPr fontId="5"/>
  </si>
  <si>
    <t>070</t>
    <phoneticPr fontId="5"/>
  </si>
  <si>
    <t>090</t>
    <phoneticPr fontId="5"/>
  </si>
  <si>
    <t>ISOの取得</t>
    <rPh sb="4" eb="6">
      <t>シュトク</t>
    </rPh>
    <phoneticPr fontId="5"/>
  </si>
  <si>
    <t>合計（人）</t>
    <phoneticPr fontId="6"/>
  </si>
  <si>
    <t>資本金（千円）</t>
    <rPh sb="0" eb="3">
      <t>シホンキン</t>
    </rPh>
    <rPh sb="4" eb="6">
      <t>センエン</t>
    </rPh>
    <phoneticPr fontId="5"/>
  </si>
  <si>
    <t>積立金（千円）</t>
    <rPh sb="0" eb="3">
      <t>ツミタテキン</t>
    </rPh>
    <rPh sb="4" eb="6">
      <t>センエン</t>
    </rPh>
    <phoneticPr fontId="5"/>
  </si>
  <si>
    <t>例)10　営業年数を入力してください。 創業から申請日まで（組織変更、合併等による期間の通算可）。
１年に満たない場合は0を入力してください。</t>
    <phoneticPr fontId="5"/>
  </si>
  <si>
    <t>内線番号(</t>
    <rPh sb="0" eb="2">
      <t>ナイセン</t>
    </rPh>
    <rPh sb="2" eb="4">
      <t>バンゴウ</t>
    </rPh>
    <phoneticPr fontId="5"/>
  </si>
  <si>
    <t>)</t>
    <phoneticPr fontId="5"/>
  </si>
  <si>
    <t>職員の数</t>
    <rPh sb="0" eb="2">
      <t>ショクイン</t>
    </rPh>
    <rPh sb="3" eb="4">
      <t>カズ</t>
    </rPh>
    <phoneticPr fontId="6"/>
  </si>
  <si>
    <t>委任先の人数（人）</t>
    <rPh sb="0" eb="3">
      <t>イニンサキ</t>
    </rPh>
    <rPh sb="4" eb="6">
      <t>ニンズウ</t>
    </rPh>
    <rPh sb="7" eb="8">
      <t>ヒト</t>
    </rPh>
    <phoneticPr fontId="5"/>
  </si>
  <si>
    <t>営業所等の種類</t>
    <rPh sb="0" eb="3">
      <t>エイギョウショ</t>
    </rPh>
    <rPh sb="3" eb="4">
      <t>トウ</t>
    </rPh>
    <rPh sb="5" eb="7">
      <t>シュルイ</t>
    </rPh>
    <phoneticPr fontId="5"/>
  </si>
  <si>
    <t>その他の職員（人）</t>
    <rPh sb="2" eb="3">
      <t>タ</t>
    </rPh>
    <rPh sb="4" eb="6">
      <t>ショクイン</t>
    </rPh>
    <rPh sb="7" eb="8">
      <t>ヒト</t>
    </rPh>
    <phoneticPr fontId="6"/>
  </si>
  <si>
    <t>総合評点(P)</t>
    <rPh sb="0" eb="2">
      <t>ソウゴウ</t>
    </rPh>
    <rPh sb="2" eb="4">
      <t>ヒョウテン</t>
    </rPh>
    <phoneticPr fontId="5"/>
  </si>
  <si>
    <t>全体の人数(人)</t>
    <rPh sb="0" eb="2">
      <t>ゼンタイ</t>
    </rPh>
    <rPh sb="3" eb="5">
      <t>ニンズウ</t>
    </rPh>
    <rPh sb="6" eb="7">
      <t>ニン</t>
    </rPh>
    <phoneticPr fontId="5"/>
  </si>
  <si>
    <t>身体障害者を雇用している場合、身体障害者の職員の数を入力してください。</t>
    <rPh sb="0" eb="2">
      <t>シンタイ</t>
    </rPh>
    <rPh sb="2" eb="5">
      <t>ショウガイシャ</t>
    </rPh>
    <rPh sb="6" eb="8">
      <t>コヨウ</t>
    </rPh>
    <rPh sb="12" eb="14">
      <t>バアイ</t>
    </rPh>
    <rPh sb="15" eb="17">
      <t>シンタイ</t>
    </rPh>
    <rPh sb="17" eb="20">
      <t>ショウガイシャ</t>
    </rPh>
    <rPh sb="21" eb="23">
      <t>ショクイン</t>
    </rPh>
    <rPh sb="24" eb="25">
      <t>カズ</t>
    </rPh>
    <rPh sb="26" eb="28">
      <t>ニュウリョク</t>
    </rPh>
    <phoneticPr fontId="5"/>
  </si>
  <si>
    <t>規格</t>
    <rPh sb="0" eb="2">
      <t>キカク</t>
    </rPh>
    <phoneticPr fontId="6"/>
  </si>
  <si>
    <t>ISO9001</t>
    <phoneticPr fontId="6"/>
  </si>
  <si>
    <t>ISO14001</t>
    <phoneticPr fontId="6"/>
  </si>
  <si>
    <t>ISO27001</t>
    <phoneticPr fontId="6"/>
  </si>
  <si>
    <t>取得の有無</t>
    <rPh sb="0" eb="2">
      <t>シュトク</t>
    </rPh>
    <rPh sb="3" eb="5">
      <t>ウム</t>
    </rPh>
    <phoneticPr fontId="5"/>
  </si>
  <si>
    <t>具体的な内容</t>
    <rPh sb="0" eb="3">
      <t>グタイテキ</t>
    </rPh>
    <rPh sb="4" eb="6">
      <t>ナイヨウ</t>
    </rPh>
    <phoneticPr fontId="5"/>
  </si>
  <si>
    <t>リストから選択してください。「その他」を選択した場合は、具体的な内容を入力してください。</t>
    <rPh sb="20" eb="22">
      <t>センタク</t>
    </rPh>
    <rPh sb="28" eb="31">
      <t>グタイテキ</t>
    </rPh>
    <rPh sb="32" eb="34">
      <t>ナイヨウ</t>
    </rPh>
    <rPh sb="35" eb="37">
      <t>ニュウリョク</t>
    </rPh>
    <phoneticPr fontId="5"/>
  </si>
  <si>
    <t>リストから選択してください。「その他」を選択した場合は、具体的な内容を入力してください。
個人住宅無償借受等、具体的に入力してください。</t>
    <rPh sb="20" eb="22">
      <t>センタク</t>
    </rPh>
    <rPh sb="28" eb="31">
      <t>グタイテキ</t>
    </rPh>
    <rPh sb="32" eb="34">
      <t>ナイヨウ</t>
    </rPh>
    <rPh sb="35" eb="37">
      <t>ニュウリョク</t>
    </rPh>
    <phoneticPr fontId="5"/>
  </si>
  <si>
    <t>①1級技術者(延べ)</t>
    <rPh sb="2" eb="3">
      <t>キュウ</t>
    </rPh>
    <rPh sb="3" eb="6">
      <t>ギジュツシャ</t>
    </rPh>
    <phoneticPr fontId="5"/>
  </si>
  <si>
    <t>②2級技術者(延べ)</t>
    <rPh sb="2" eb="6">
      <t>キュウギジュツシャ</t>
    </rPh>
    <phoneticPr fontId="5"/>
  </si>
  <si>
    <t>③その他の技術者(延べ)</t>
    <rPh sb="3" eb="4">
      <t>タ</t>
    </rPh>
    <rPh sb="5" eb="8">
      <t>ギジュツシャ</t>
    </rPh>
    <phoneticPr fontId="5"/>
  </si>
  <si>
    <t>技術職員数(延べ)</t>
    <phoneticPr fontId="5"/>
  </si>
  <si>
    <t>総職員数(実人数)</t>
    <phoneticPr fontId="5"/>
  </si>
  <si>
    <t>(B)その他の職員(実人数)</t>
    <rPh sb="5" eb="6">
      <t>タ</t>
    </rPh>
    <rPh sb="7" eb="9">
      <t>ショクイン</t>
    </rPh>
    <phoneticPr fontId="5"/>
  </si>
  <si>
    <t>(A)技術職員(実人数)</t>
    <rPh sb="3" eb="5">
      <t>ギジュツ</t>
    </rPh>
    <rPh sb="5" eb="7">
      <t>ショクイン</t>
    </rPh>
    <phoneticPr fontId="5"/>
  </si>
  <si>
    <t>技術職員（人）</t>
    <rPh sb="2" eb="4">
      <t>ショクイン</t>
    </rPh>
    <phoneticPr fontId="5"/>
  </si>
  <si>
    <t>身体障害者の職員の数(実人数)</t>
    <rPh sb="0" eb="2">
      <t>シンタイ</t>
    </rPh>
    <rPh sb="2" eb="5">
      <t>ショウガイシャ</t>
    </rPh>
    <rPh sb="6" eb="8">
      <t>ショクイン</t>
    </rPh>
    <rPh sb="9" eb="10">
      <t>カズ</t>
    </rPh>
    <rPh sb="11" eb="12">
      <t>ジツ</t>
    </rPh>
    <rPh sb="12" eb="14">
      <t>ニンズウ</t>
    </rPh>
    <phoneticPr fontId="5"/>
  </si>
  <si>
    <t>希望</t>
    <rPh sb="0" eb="2">
      <t>キボウ</t>
    </rPh>
    <phoneticPr fontId="5"/>
  </si>
  <si>
    <t>順位
(市内業者のみ)</t>
    <rPh sb="4" eb="6">
      <t>シナイ</t>
    </rPh>
    <rPh sb="6" eb="8">
      <t>ギョウシャ</t>
    </rPh>
    <phoneticPr fontId="5"/>
  </si>
  <si>
    <t>土木一式(プレストレストコンクリート構造物は除く)</t>
    <rPh sb="0" eb="4">
      <t>ドボクイッシキ</t>
    </rPh>
    <rPh sb="18" eb="21">
      <t>コウゾウブツ</t>
    </rPh>
    <rPh sb="22" eb="23">
      <t>ノゾ</t>
    </rPh>
    <phoneticPr fontId="5"/>
  </si>
  <si>
    <t>とび・土工・コンクリート(法面処理は除く)</t>
    <rPh sb="3" eb="5">
      <t>ツチコウ</t>
    </rPh>
    <rPh sb="13" eb="15">
      <t>ノリメン</t>
    </rPh>
    <rPh sb="15" eb="17">
      <t>ショリ</t>
    </rPh>
    <rPh sb="18" eb="19">
      <t>ノゾ</t>
    </rPh>
    <phoneticPr fontId="5"/>
  </si>
  <si>
    <t>鋼構造物(鋼橋上部は除く)</t>
    <rPh sb="0" eb="1">
      <t>ハガネ</t>
    </rPh>
    <rPh sb="1" eb="2">
      <t>コウ</t>
    </rPh>
    <rPh sb="2" eb="4">
      <t>ゾウブツ</t>
    </rPh>
    <rPh sb="10" eb="11">
      <t>ノゾ</t>
    </rPh>
    <phoneticPr fontId="5"/>
  </si>
  <si>
    <t>技術者数(人）
(市内業者のみ)</t>
    <rPh sb="0" eb="4">
      <t>ギジュツシャスウ</t>
    </rPh>
    <rPh sb="5" eb="6">
      <t>ヒト</t>
    </rPh>
    <rPh sb="9" eb="11">
      <t>シナイ</t>
    </rPh>
    <rPh sb="11" eb="13">
      <t>ギョウシャ</t>
    </rPh>
    <phoneticPr fontId="5"/>
  </si>
  <si>
    <t>備考
(市内業者のみ)</t>
    <rPh sb="0" eb="2">
      <t>ビコウ</t>
    </rPh>
    <phoneticPr fontId="5"/>
  </si>
  <si>
    <t>年間平均完成工事高 合計(千円)</t>
    <rPh sb="0" eb="4">
      <t>ネンカンヘイキン</t>
    </rPh>
    <rPh sb="4" eb="9">
      <t>カンセイコウジダカ</t>
    </rPh>
    <rPh sb="10" eb="12">
      <t>ゴウケイ</t>
    </rPh>
    <rPh sb="13" eb="15">
      <t>センエン</t>
    </rPh>
    <phoneticPr fontId="5"/>
  </si>
  <si>
    <t>例)カブシキガイシャスズキグミ　正式名称を全角カタカナで入力してください。</t>
    <phoneticPr fontId="5"/>
  </si>
  <si>
    <t>例)株式会社鈴木組　正式名称で入力してください。</t>
    <phoneticPr fontId="5"/>
  </si>
  <si>
    <t>登記、または住民票上の所在地と「(2)所在地」が一致しているかどうかを、リストから選択してください。</t>
    <phoneticPr fontId="5"/>
  </si>
  <si>
    <t>保有していない場合は、入力する必要はありません。</t>
    <rPh sb="0" eb="2">
      <t>ホユウ</t>
    </rPh>
    <rPh sb="7" eb="9">
      <t>バアイ</t>
    </rPh>
    <rPh sb="11" eb="13">
      <t>ニュウリョク</t>
    </rPh>
    <rPh sb="15" eb="17">
      <t>ヒツヨウ</t>
    </rPh>
    <phoneticPr fontId="5"/>
  </si>
  <si>
    <t>例)株式会社鈴木組　関西営業所
正式名称で入力してください。支店・営業所名は、１文字空けて入力してください。</t>
    <rPh sb="10" eb="12">
      <t>カンサイ</t>
    </rPh>
    <rPh sb="16" eb="18">
      <t>セイシキ</t>
    </rPh>
    <rPh sb="18" eb="20">
      <t>メイショウ</t>
    </rPh>
    <rPh sb="21" eb="23">
      <t>ニュウリョク</t>
    </rPh>
    <rPh sb="30" eb="32">
      <t>シテン</t>
    </rPh>
    <rPh sb="33" eb="36">
      <t>エイギョウショ</t>
    </rPh>
    <rPh sb="36" eb="37">
      <t>メイ</t>
    </rPh>
    <rPh sb="40" eb="42">
      <t>モジ</t>
    </rPh>
    <rPh sb="42" eb="43">
      <t>ア</t>
    </rPh>
    <rPh sb="45" eb="47">
      <t>ニュウリョク</t>
    </rPh>
    <phoneticPr fontId="5"/>
  </si>
  <si>
    <t>例)カブシキガイシャスズキグミ　カンサイエイギョウショ
正式名称を全角カタカナで入力してください。支店・営業所名は、１文字空けて入力してください。</t>
    <phoneticPr fontId="5"/>
  </si>
  <si>
    <t>例)10　営業年数を入力してください。創業から申請日まで（組織変更、合併等による期間の通算可）。
１年に満たない場合は0を入力してください。</t>
    <phoneticPr fontId="5"/>
  </si>
  <si>
    <t>相生市 一般競争(指名競争)参加資格審査申請書【建設工事】</t>
    <rPh sb="0" eb="3">
      <t>アイオイシ</t>
    </rPh>
    <phoneticPr fontId="5"/>
  </si>
  <si>
    <t>相生市内での営業年数</t>
    <rPh sb="0" eb="2">
      <t>アイオイ</t>
    </rPh>
    <rPh sb="2" eb="4">
      <t>シナイ</t>
    </rPh>
    <rPh sb="6" eb="10">
      <t>エイギョウネンスウ</t>
    </rPh>
    <phoneticPr fontId="5"/>
  </si>
  <si>
    <t>相生市内での納税の有無</t>
    <rPh sb="0" eb="2">
      <t>アイオイ</t>
    </rPh>
    <rPh sb="2" eb="4">
      <t>シナイ</t>
    </rPh>
    <rPh sb="6" eb="8">
      <t>ノウゼイ</t>
    </rPh>
    <rPh sb="9" eb="11">
      <t>ウム</t>
    </rPh>
    <phoneticPr fontId="5"/>
  </si>
  <si>
    <t>この申請書の事務手続きをした方の情報を入力してください。申請書の確認で問い合わせをする場合があります。
行政書士に依頼している場合は、「D.行政書士情報」に入力してください。</t>
    <phoneticPr fontId="5"/>
  </si>
  <si>
    <t>（本店を含めない）</t>
    <rPh sb="1" eb="3">
      <t>ホンテン</t>
    </rPh>
    <rPh sb="4" eb="5">
      <t>フク</t>
    </rPh>
    <phoneticPr fontId="5"/>
  </si>
  <si>
    <t>登記の有無</t>
    <phoneticPr fontId="5"/>
  </si>
  <si>
    <t>本店・支店、営業所等の</t>
    <rPh sb="0" eb="2">
      <t>ホンテン</t>
    </rPh>
    <rPh sb="3" eb="5">
      <t>シテン</t>
    </rPh>
    <rPh sb="6" eb="9">
      <t>エイギョウショ</t>
    </rPh>
    <rPh sb="9" eb="10">
      <t>トウ</t>
    </rPh>
    <phoneticPr fontId="5"/>
  </si>
  <si>
    <t>都道府県から入力してください。ビル名・マンション名等は全角１文字分空けて入力してください。</t>
    <phoneticPr fontId="5"/>
  </si>
  <si>
    <t>00:国土交通大臣</t>
    <phoneticPr fontId="5"/>
  </si>
  <si>
    <t>例)2025/4/1、R7/4/1</t>
    <phoneticPr fontId="5"/>
  </si>
  <si>
    <t>例)2025/4/1</t>
    <phoneticPr fontId="5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</si>
  <si>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</si>
  <si>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>建設工事に係る競争に参加する資格の審査を申請します。</t>
    <rPh sb="0" eb="2">
      <t>ケンセツ</t>
    </rPh>
    <rPh sb="2" eb="4">
      <t>コウジ</t>
    </rPh>
    <rPh sb="5" eb="6">
      <t>カカ</t>
    </rPh>
    <rPh sb="7" eb="9">
      <t>キョウソウ</t>
    </rPh>
    <rPh sb="10" eb="12">
      <t>サンカ</t>
    </rPh>
    <rPh sb="14" eb="16">
      <t>シカク</t>
    </rPh>
    <rPh sb="17" eb="19">
      <t>シンサ</t>
    </rPh>
    <rPh sb="20" eb="22">
      <t>シンセイ</t>
    </rPh>
    <phoneticPr fontId="5"/>
  </si>
  <si>
    <t>300</t>
    <phoneticPr fontId="5"/>
  </si>
  <si>
    <t>その他</t>
    <rPh sb="2" eb="3">
      <t>タ</t>
    </rPh>
    <phoneticPr fontId="5"/>
  </si>
  <si>
    <t>28_相生市</t>
  </si>
  <si>
    <t>建設</t>
  </si>
  <si>
    <t>Ver.8.0.1</t>
    <phoneticPr fontId="5"/>
  </si>
  <si>
    <t>8.0.1</t>
  </si>
  <si>
    <t>年間平均完成
工事高（千円）</t>
    <rPh sb="0" eb="2">
      <t>ネンカン</t>
    </rPh>
    <rPh sb="2" eb="4">
      <t>ヘイキン</t>
    </rPh>
    <rPh sb="4" eb="6">
      <t>カンセイ</t>
    </rPh>
    <rPh sb="7" eb="9">
      <t>コウジ</t>
    </rPh>
    <rPh sb="9" eb="10">
      <t>ダカ</t>
    </rPh>
    <rPh sb="11" eb="13">
      <t>センエン</t>
    </rPh>
    <phoneticPr fontId="5"/>
  </si>
  <si>
    <t>市内業者(相生市内に本店・支店、営業所等のある業者)は希望、順位、総合評点、年間平均完成工事高、技術者数、備考欄を入力してください。
それ以外の業者は希望、総合評点、年間平均完成工事高欄を入力してください。
希望業種は審査基準日現在で、許可を受けているものに限ります。
工事を希望する場合、希望欄にリストから「○」を選択してください。
順位欄は、希望に「○」をした業種から、第１希望には「①」、第２希望には「②」、第3希望には「③」をリストから選択してください。
年間平均完成工事高 合計欄は、経営規模等評価結果通知書・総合評定値通知書の完成工事高 年平均の合計欄の金額を入力してください。</t>
    <rPh sb="5" eb="7">
      <t>アイオイ</t>
    </rPh>
    <rPh sb="27" eb="29">
      <t>キボウ</t>
    </rPh>
    <rPh sb="30" eb="32">
      <t>ジュンイ</t>
    </rPh>
    <rPh sb="33" eb="37">
      <t>ソウゴウヒョウテン</t>
    </rPh>
    <rPh sb="48" eb="50">
      <t>シナイ</t>
    </rPh>
    <rPh sb="53" eb="55">
      <t>ジュンイ</t>
    </rPh>
    <rPh sb="69" eb="71">
      <t>イガイ</t>
    </rPh>
    <rPh sb="72" eb="74">
      <t>ギョウシャ</t>
    </rPh>
    <rPh sb="75" eb="77">
      <t>キボウ</t>
    </rPh>
    <rPh sb="78" eb="82">
      <t>ソウゴウヒョウテン</t>
    </rPh>
    <rPh sb="92" eb="93">
      <t>ラン</t>
    </rPh>
    <rPh sb="94" eb="96">
      <t>ニュウリョク</t>
    </rPh>
    <rPh sb="113" eb="115">
      <t>ビコウ</t>
    </rPh>
    <rPh sb="135" eb="137">
      <t>コウジ</t>
    </rPh>
    <rPh sb="138" eb="140">
      <t>キボウ</t>
    </rPh>
    <rPh sb="142" eb="144">
      <t>バアイ</t>
    </rPh>
    <rPh sb="145" eb="148">
      <t>キボウラン</t>
    </rPh>
    <rPh sb="158" eb="160">
      <t>センタク</t>
    </rPh>
    <rPh sb="232" eb="234">
      <t>ネンカン</t>
    </rPh>
    <rPh sb="234" eb="236">
      <t>ヘイキン</t>
    </rPh>
    <rPh sb="236" eb="238">
      <t>カンセイ</t>
    </rPh>
    <rPh sb="238" eb="241">
      <t>コウジダカ</t>
    </rPh>
    <rPh sb="242" eb="244">
      <t>ゴウケイ</t>
    </rPh>
    <rPh sb="244" eb="245">
      <t>ラン</t>
    </rPh>
    <rPh sb="252" eb="256">
      <t>ヒョウカケッカ</t>
    </rPh>
    <rPh sb="256" eb="259">
      <t>ツウチショ</t>
    </rPh>
    <rPh sb="269" eb="271">
      <t>カンセイ</t>
    </rPh>
    <rPh sb="271" eb="274">
      <t>コウジダカ</t>
    </rPh>
    <rPh sb="275" eb="278">
      <t>ネンヘイキン</t>
    </rPh>
    <rPh sb="279" eb="281">
      <t>ゴウケイ</t>
    </rPh>
    <rPh sb="281" eb="282">
      <t>ラン</t>
    </rPh>
    <rPh sb="283" eb="285">
      <t>キンガク</t>
    </rPh>
    <rPh sb="286" eb="288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</si>
</sst>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ggge&quot;年&quot;m&quot;月&quot;d&quot;日&quot;"/>
    <numFmt numFmtId="177" formatCode="#,##0_ ;[Red]\-#,##0\ "/>
    <numFmt numFmtId="178" formatCode="&quot;Ver.&quot;yyyymmdd"/>
    <numFmt numFmtId="179" formatCode="\(#\)"/>
    <numFmt numFmtId="180" formatCode="000\-0000"/>
    <numFmt numFmtId="181" formatCode="#,##0_ "/>
    <numFmt numFmtId="182" formatCode="#,##0;[Red]#,##0"/>
    <numFmt numFmtId="183" formatCode="0_);[Red]\(0\)"/>
    <numFmt numFmtId="184" formatCode="000000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1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386">
    <xf numFmtId="0" fontId="0" fillId="0" borderId="0" xfId="0">
      <alignment vertical="center"/>
    </xf>
    <xf numFmtId="0" fontId="14" fillId="0" borderId="0" xfId="1" applyFont="1" applyFill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38" fontId="4" fillId="2" borderId="38" xfId="9" applyFont="1" applyFill="1" applyBorder="1" applyAlignment="1" applyProtection="1">
      <alignment horizontal="right" vertical="center"/>
    </xf>
    <xf numFmtId="49" fontId="24" fillId="2" borderId="31" xfId="3" applyNumberFormat="1" applyFont="1" applyFill="1" applyBorder="1" applyAlignment="1" applyProtection="1">
      <alignment horizontal="center" vertical="center"/>
      <protection locked="0"/>
    </xf>
    <xf numFmtId="49" fontId="24" fillId="2" borderId="32" xfId="3" applyNumberFormat="1" applyFont="1" applyFill="1" applyBorder="1" applyAlignment="1" applyProtection="1">
      <alignment horizontal="center" vertical="center"/>
      <protection locked="0"/>
    </xf>
    <xf numFmtId="49" fontId="24" fillId="2" borderId="33" xfId="3" applyNumberFormat="1" applyFont="1" applyFill="1" applyBorder="1" applyAlignment="1" applyProtection="1">
      <alignment horizontal="center" vertical="center"/>
      <protection locked="0"/>
    </xf>
    <xf numFmtId="49" fontId="24" fillId="2" borderId="18" xfId="10" applyNumberFormat="1" applyFont="1" applyFill="1" applyBorder="1" applyAlignment="1" applyProtection="1">
      <alignment horizontal="center" vertical="center"/>
      <protection locked="0"/>
    </xf>
    <xf numFmtId="49" fontId="24" fillId="2" borderId="7" xfId="10" applyNumberFormat="1" applyFont="1" applyFill="1" applyBorder="1" applyAlignment="1" applyProtection="1">
      <alignment horizontal="center" vertical="center"/>
      <protection locked="0"/>
    </xf>
    <xf numFmtId="38" fontId="24" fillId="2" borderId="7" xfId="10" applyNumberFormat="1" applyFont="1" applyFill="1" applyBorder="1" applyAlignment="1" applyProtection="1">
      <alignment horizontal="right" vertical="center"/>
      <protection locked="0"/>
    </xf>
    <xf numFmtId="38" fontId="24" fillId="2" borderId="47" xfId="10" applyNumberFormat="1" applyFont="1" applyFill="1" applyBorder="1" applyAlignment="1" applyProtection="1">
      <alignment horizontal="right" vertical="center"/>
      <protection locked="0"/>
    </xf>
    <xf numFmtId="38" fontId="24" fillId="2" borderId="37" xfId="10" applyNumberFormat="1" applyFont="1" applyFill="1" applyBorder="1" applyAlignment="1" applyProtection="1">
      <alignment horizontal="right" vertical="center"/>
      <protection locked="0"/>
    </xf>
    <xf numFmtId="38" fontId="24" fillId="2" borderId="38" xfId="10" applyNumberFormat="1" applyFont="1" applyFill="1" applyBorder="1" applyAlignment="1" applyProtection="1">
      <alignment horizontal="right" vertical="center"/>
      <protection locked="0"/>
    </xf>
    <xf numFmtId="38" fontId="24" fillId="2" borderId="7" xfId="3" applyNumberFormat="1" applyFont="1" applyFill="1" applyBorder="1" applyAlignment="1" applyProtection="1">
      <alignment horizontal="right" vertical="center"/>
      <protection locked="0"/>
    </xf>
    <xf numFmtId="38" fontId="24" fillId="2" borderId="47" xfId="3" applyNumberFormat="1" applyFont="1" applyFill="1" applyBorder="1" applyAlignment="1" applyProtection="1">
      <alignment horizontal="right" vertical="center"/>
      <protection locked="0"/>
    </xf>
    <xf numFmtId="38" fontId="24" fillId="2" borderId="37" xfId="3" applyNumberFormat="1" applyFont="1" applyFill="1" applyBorder="1" applyAlignment="1" applyProtection="1">
      <alignment horizontal="right" vertical="center"/>
      <protection locked="0"/>
    </xf>
    <xf numFmtId="49" fontId="24" fillId="2" borderId="37" xfId="10" applyNumberFormat="1" applyFont="1" applyFill="1" applyBorder="1" applyAlignment="1" applyProtection="1">
      <alignment horizontal="center" vertical="center"/>
      <protection locked="0"/>
    </xf>
    <xf numFmtId="49" fontId="24" fillId="2" borderId="38" xfId="10" applyNumberFormat="1" applyFont="1" applyFill="1" applyBorder="1" applyAlignment="1" applyProtection="1">
      <alignment horizontal="center" vertical="center"/>
      <protection locked="0"/>
    </xf>
    <xf numFmtId="49" fontId="24" fillId="2" borderId="8" xfId="3" applyNumberFormat="1" applyFont="1" applyFill="1" applyBorder="1" applyAlignment="1" applyProtection="1">
      <alignment horizontal="left" vertical="center"/>
      <protection locked="0"/>
    </xf>
    <xf numFmtId="49" fontId="24" fillId="2" borderId="9" xfId="3" applyNumberFormat="1" applyFont="1" applyFill="1" applyBorder="1" applyAlignment="1" applyProtection="1">
      <alignment horizontal="left" vertical="center"/>
      <protection locked="0"/>
    </xf>
    <xf numFmtId="49" fontId="24" fillId="2" borderId="11" xfId="3" applyNumberFormat="1" applyFont="1" applyFill="1" applyBorder="1" applyAlignment="1" applyProtection="1">
      <alignment horizontal="left" vertical="center"/>
      <protection locked="0"/>
    </xf>
    <xf numFmtId="49" fontId="24" fillId="2" borderId="0" xfId="3" applyNumberFormat="1" applyFont="1" applyFill="1" applyAlignment="1" applyProtection="1">
      <alignment horizontal="left" vertical="center"/>
      <protection locked="0"/>
    </xf>
    <xf numFmtId="38" fontId="24" fillId="2" borderId="8" xfId="10" applyNumberFormat="1" applyFont="1" applyFill="1" applyBorder="1" applyAlignment="1" applyProtection="1">
      <alignment horizontal="right" vertical="center"/>
      <protection locked="0"/>
    </xf>
    <xf numFmtId="38" fontId="24" fillId="2" borderId="10" xfId="10" applyNumberFormat="1" applyFont="1" applyFill="1" applyBorder="1" applyAlignment="1" applyProtection="1">
      <alignment horizontal="right" vertical="center"/>
      <protection locked="0"/>
    </xf>
    <xf numFmtId="49" fontId="24" fillId="2" borderId="3" xfId="3" applyNumberFormat="1" applyFont="1" applyFill="1" applyBorder="1" applyAlignment="1" applyProtection="1">
      <alignment horizontal="left" vertical="center" wrapText="1"/>
      <protection locked="0"/>
    </xf>
    <xf numFmtId="49" fontId="24" fillId="2" borderId="4" xfId="3" applyNumberFormat="1" applyFont="1" applyFill="1" applyBorder="1" applyAlignment="1" applyProtection="1">
      <alignment horizontal="left" vertical="center" wrapText="1"/>
      <protection locked="0"/>
    </xf>
    <xf numFmtId="49" fontId="24" fillId="2" borderId="6" xfId="3" applyNumberFormat="1" applyFont="1" applyFill="1" applyBorder="1" applyAlignment="1" applyProtection="1">
      <alignment horizontal="left" vertical="center" wrapText="1"/>
      <protection locked="0"/>
    </xf>
    <xf numFmtId="49" fontId="24" fillId="2" borderId="8" xfId="3" applyNumberFormat="1" applyFont="1" applyFill="1" applyBorder="1" applyAlignment="1" applyProtection="1">
      <alignment horizontal="left" vertical="center" wrapText="1"/>
      <protection locked="0"/>
    </xf>
    <xf numFmtId="49" fontId="24" fillId="2" borderId="9" xfId="3" applyNumberFormat="1" applyFont="1" applyFill="1" applyBorder="1" applyAlignment="1" applyProtection="1">
      <alignment horizontal="left" vertical="center" wrapText="1"/>
      <protection locked="0"/>
    </xf>
    <xf numFmtId="49" fontId="24" fillId="2" borderId="11" xfId="3" applyNumberFormat="1" applyFont="1" applyFill="1" applyBorder="1" applyAlignment="1" applyProtection="1">
      <alignment horizontal="left" vertical="center" wrapText="1"/>
      <protection locked="0"/>
    </xf>
    <xf numFmtId="14" fontId="24" fillId="2" borderId="0" xfId="0" applyNumberFormat="1" applyFont="1" applyFill="1" applyAlignment="1" applyProtection="1">
      <alignment horizontal="left" vertical="center"/>
      <protection locked="0"/>
    </xf>
    <xf numFmtId="49" fontId="24" fillId="2" borderId="0" xfId="0" applyNumberFormat="1" applyFont="1" applyFill="1" applyAlignment="1" applyProtection="1">
      <alignment horizontal="left" vertical="center"/>
      <protection locked="0"/>
    </xf>
    <xf numFmtId="182" fontId="24" fillId="2" borderId="9" xfId="9" applyNumberFormat="1" applyFont="1" applyFill="1" applyBorder="1" applyAlignment="1" applyProtection="1">
      <alignment horizontal="right" vertical="center"/>
      <protection locked="0"/>
    </xf>
    <xf numFmtId="182" fontId="24" fillId="2" borderId="10" xfId="9" applyNumberFormat="1" applyFont="1" applyFill="1" applyBorder="1" applyAlignment="1" applyProtection="1">
      <alignment horizontal="right" vertical="center"/>
      <protection locked="0"/>
    </xf>
    <xf numFmtId="38" fontId="24" fillId="2" borderId="16" xfId="3" applyNumberFormat="1" applyFont="1" applyFill="1" applyBorder="1" applyAlignment="1" applyProtection="1">
      <alignment horizontal="right" vertical="center"/>
      <protection locked="0"/>
    </xf>
    <xf numFmtId="0" fontId="24" fillId="2" borderId="9" xfId="3" applyFont="1" applyFill="1" applyBorder="1" applyAlignment="1" applyProtection="1">
      <alignment horizontal="right" vertical="center"/>
      <protection locked="0"/>
    </xf>
    <xf numFmtId="0" fontId="24" fillId="2" borderId="11" xfId="3" applyFont="1" applyFill="1" applyBorder="1" applyAlignment="1" applyProtection="1">
      <alignment horizontal="right" vertical="center"/>
      <protection locked="0"/>
    </xf>
    <xf numFmtId="38" fontId="24" fillId="2" borderId="15" xfId="3" applyNumberFormat="1" applyFont="1" applyFill="1" applyBorder="1" applyAlignment="1" applyProtection="1">
      <alignment horizontal="right" vertical="center"/>
      <protection locked="0"/>
    </xf>
    <xf numFmtId="0" fontId="24" fillId="2" borderId="4" xfId="3" applyFont="1" applyFill="1" applyBorder="1" applyAlignment="1" applyProtection="1">
      <alignment horizontal="right" vertical="center"/>
      <protection locked="0"/>
    </xf>
    <xf numFmtId="0" fontId="24" fillId="2" borderId="6" xfId="3" applyFont="1" applyFill="1" applyBorder="1" applyAlignment="1" applyProtection="1">
      <alignment horizontal="right" vertical="center"/>
      <protection locked="0"/>
    </xf>
    <xf numFmtId="182" fontId="24" fillId="2" borderId="4" xfId="9" applyNumberFormat="1" applyFont="1" applyFill="1" applyBorder="1" applyAlignment="1" applyProtection="1">
      <alignment horizontal="right" vertical="center"/>
      <protection locked="0"/>
    </xf>
    <xf numFmtId="182" fontId="24" fillId="2" borderId="5" xfId="9" applyNumberFormat="1" applyFont="1" applyFill="1" applyBorder="1" applyAlignment="1" applyProtection="1">
      <alignment horizontal="right" vertical="center"/>
      <protection locked="0"/>
    </xf>
    <xf numFmtId="38" fontId="24" fillId="2" borderId="15" xfId="0" applyNumberFormat="1" applyFont="1" applyFill="1" applyBorder="1" applyAlignment="1" applyProtection="1">
      <alignment horizontal="right" vertical="center"/>
      <protection locked="0"/>
    </xf>
    <xf numFmtId="38" fontId="24" fillId="2" borderId="4" xfId="0" applyNumberFormat="1" applyFont="1" applyFill="1" applyBorder="1" applyAlignment="1" applyProtection="1">
      <alignment horizontal="right" vertical="center"/>
      <protection locked="0"/>
    </xf>
    <xf numFmtId="38" fontId="24" fillId="2" borderId="6" xfId="0" applyNumberFormat="1" applyFont="1" applyFill="1" applyBorder="1" applyAlignment="1" applyProtection="1">
      <alignment horizontal="right" vertical="center"/>
      <protection locked="0"/>
    </xf>
    <xf numFmtId="38" fontId="24" fillId="2" borderId="49" xfId="0" applyNumberFormat="1" applyFont="1" applyFill="1" applyBorder="1" applyAlignment="1" applyProtection="1">
      <alignment horizontal="right" vertical="center"/>
      <protection locked="0"/>
    </xf>
    <xf numFmtId="38" fontId="24" fillId="2" borderId="50" xfId="0" applyNumberFormat="1" applyFont="1" applyFill="1" applyBorder="1" applyAlignment="1" applyProtection="1">
      <alignment horizontal="right" vertical="center"/>
      <protection locked="0"/>
    </xf>
    <xf numFmtId="38" fontId="24" fillId="2" borderId="51" xfId="0" applyNumberFormat="1" applyFont="1" applyFill="1" applyBorder="1" applyAlignment="1" applyProtection="1">
      <alignment horizontal="right" vertical="center"/>
      <protection locked="0"/>
    </xf>
    <xf numFmtId="38" fontId="4" fillId="2" borderId="8" xfId="9" applyFont="1" applyFill="1" applyBorder="1" applyAlignment="1" applyProtection="1">
      <alignment horizontal="right" vertical="center"/>
    </xf>
    <xf numFmtId="182" fontId="4" fillId="2" borderId="9" xfId="9" applyNumberFormat="1" applyFont="1" applyFill="1" applyBorder="1" applyAlignment="1" applyProtection="1">
      <alignment horizontal="right" vertical="center"/>
    </xf>
    <xf numFmtId="182" fontId="4" fillId="2" borderId="10" xfId="9" applyNumberFormat="1" applyFont="1" applyFill="1" applyBorder="1" applyAlignment="1" applyProtection="1">
      <alignment horizontal="right" vertical="center"/>
    </xf>
    <xf numFmtId="38" fontId="24" fillId="2" borderId="5" xfId="9" applyFont="1" applyFill="1" applyBorder="1" applyAlignment="1" applyProtection="1">
      <alignment horizontal="right" vertical="center"/>
      <protection locked="0"/>
    </xf>
    <xf numFmtId="38" fontId="4" fillId="2" borderId="10" xfId="9" applyFont="1" applyFill="1" applyBorder="1" applyAlignment="1" applyProtection="1">
      <alignment horizontal="right" vertical="center"/>
    </xf>
    <xf numFmtId="38" fontId="24" fillId="2" borderId="10" xfId="9" applyFont="1" applyFill="1" applyBorder="1" applyAlignment="1" applyProtection="1">
      <alignment horizontal="right"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49" fontId="24" fillId="2" borderId="0" xfId="0" applyNumberFormat="1" applyFont="1" applyFill="1" applyAlignment="1" applyProtection="1">
      <alignment horizontal="left" vertical="center" shrinkToFit="1"/>
      <protection locked="0"/>
    </xf>
    <xf numFmtId="0" fontId="24" fillId="2" borderId="0" xfId="0" applyFont="1" applyFill="1" applyAlignment="1" applyProtection="1">
      <alignment horizontal="left" vertical="center" shrinkToFit="1"/>
      <protection locked="0"/>
    </xf>
    <xf numFmtId="38" fontId="24" fillId="2" borderId="0" xfId="0" applyNumberFormat="1" applyFont="1" applyFill="1" applyAlignment="1" applyProtection="1">
      <alignment horizontal="right" vertical="center"/>
      <protection locked="0"/>
    </xf>
    <xf numFmtId="49" fontId="24" fillId="2" borderId="16" xfId="0" applyNumberFormat="1" applyFont="1" applyFill="1" applyBorder="1" applyAlignment="1" applyProtection="1">
      <alignment horizontal="left" vertical="center"/>
      <protection locked="0"/>
    </xf>
    <xf numFmtId="49" fontId="24" fillId="2" borderId="9" xfId="0" applyNumberFormat="1" applyFont="1" applyFill="1" applyBorder="1" applyAlignment="1" applyProtection="1">
      <alignment horizontal="left" vertical="center"/>
      <protection locked="0"/>
    </xf>
    <xf numFmtId="49" fontId="24" fillId="2" borderId="11" xfId="0" applyNumberFormat="1" applyFont="1" applyFill="1" applyBorder="1" applyAlignment="1" applyProtection="1">
      <alignment horizontal="left" vertical="center"/>
      <protection locked="0"/>
    </xf>
    <xf numFmtId="49" fontId="24" fillId="2" borderId="16" xfId="7" applyNumberFormat="1" applyFont="1" applyFill="1" applyBorder="1" applyAlignment="1" applyProtection="1">
      <alignment horizontal="left" vertical="center"/>
      <protection locked="0"/>
    </xf>
    <xf numFmtId="49" fontId="24" fillId="2" borderId="9" xfId="7" applyNumberFormat="1" applyFont="1" applyFill="1" applyBorder="1" applyAlignment="1" applyProtection="1">
      <alignment horizontal="left" vertical="center"/>
      <protection locked="0"/>
    </xf>
    <xf numFmtId="49" fontId="24" fillId="2" borderId="11" xfId="7" applyNumberFormat="1" applyFont="1" applyFill="1" applyBorder="1" applyAlignment="1" applyProtection="1">
      <alignment horizontal="left" vertical="center"/>
      <protection locked="0"/>
    </xf>
    <xf numFmtId="38" fontId="24" fillId="2" borderId="15" xfId="7" applyNumberFormat="1" applyFont="1" applyFill="1" applyBorder="1" applyAlignment="1" applyProtection="1">
      <alignment horizontal="right" vertical="center"/>
      <protection locked="0"/>
    </xf>
    <xf numFmtId="38" fontId="24" fillId="2" borderId="4" xfId="7" applyNumberFormat="1" applyFont="1" applyFill="1" applyBorder="1" applyAlignment="1" applyProtection="1">
      <alignment horizontal="right" vertical="center"/>
      <protection locked="0"/>
    </xf>
    <xf numFmtId="38" fontId="24" fillId="2" borderId="6" xfId="7" applyNumberFormat="1" applyFont="1" applyFill="1" applyBorder="1" applyAlignment="1" applyProtection="1">
      <alignment horizontal="right" vertical="center"/>
      <protection locked="0"/>
    </xf>
    <xf numFmtId="49" fontId="24" fillId="2" borderId="15" xfId="7" applyNumberFormat="1" applyFont="1" applyFill="1" applyBorder="1" applyAlignment="1" applyProtection="1">
      <alignment horizontal="left" vertical="center"/>
      <protection locked="0"/>
    </xf>
    <xf numFmtId="49" fontId="24" fillId="2" borderId="4" xfId="7" applyNumberFormat="1" applyFont="1" applyFill="1" applyBorder="1" applyAlignment="1" applyProtection="1">
      <alignment horizontal="left" vertical="center"/>
      <protection locked="0"/>
    </xf>
    <xf numFmtId="49" fontId="24" fillId="2" borderId="6" xfId="7" applyNumberFormat="1" applyFont="1" applyFill="1" applyBorder="1" applyAlignment="1" applyProtection="1">
      <alignment horizontal="left" vertical="center"/>
      <protection locked="0"/>
    </xf>
    <xf numFmtId="49" fontId="24" fillId="2" borderId="17" xfId="0" applyNumberFormat="1" applyFont="1" applyFill="1" applyBorder="1" applyAlignment="1" applyProtection="1">
      <alignment horizontal="left" vertical="center"/>
      <protection locked="0"/>
    </xf>
    <xf numFmtId="49" fontId="24" fillId="2" borderId="13" xfId="0" applyNumberFormat="1" applyFont="1" applyFill="1" applyBorder="1" applyAlignment="1" applyProtection="1">
      <alignment horizontal="left" vertical="center"/>
      <protection locked="0"/>
    </xf>
    <xf numFmtId="49" fontId="24" fillId="2" borderId="14" xfId="0" applyNumberFormat="1" applyFont="1" applyFill="1" applyBorder="1" applyAlignment="1" applyProtection="1">
      <alignment horizontal="left" vertical="center"/>
      <protection locked="0"/>
    </xf>
    <xf numFmtId="38" fontId="24" fillId="2" borderId="16" xfId="0" applyNumberFormat="1" applyFont="1" applyFill="1" applyBorder="1" applyAlignment="1" applyProtection="1">
      <alignment horizontal="right" vertical="center"/>
      <protection locked="0"/>
    </xf>
    <xf numFmtId="38" fontId="24" fillId="2" borderId="9" xfId="0" applyNumberFormat="1" applyFont="1" applyFill="1" applyBorder="1" applyAlignment="1" applyProtection="1">
      <alignment horizontal="right" vertical="center"/>
      <protection locked="0"/>
    </xf>
    <xf numFmtId="38" fontId="24" fillId="2" borderId="11" xfId="0" applyNumberFormat="1" applyFont="1" applyFill="1" applyBorder="1" applyAlignment="1" applyProtection="1">
      <alignment horizontal="right" vertical="center"/>
      <protection locked="0"/>
    </xf>
    <xf numFmtId="184" fontId="24" fillId="2" borderId="0" xfId="0" applyNumberFormat="1" applyFont="1" applyFill="1" applyAlignment="1" applyProtection="1">
      <alignment horizontal="left" vertical="center"/>
      <protection locked="0"/>
    </xf>
    <xf numFmtId="180" fontId="24" fillId="2" borderId="0" xfId="0" applyNumberFormat="1" applyFont="1" applyFill="1" applyAlignment="1" applyProtection="1">
      <alignment horizontal="left" vertical="center"/>
      <protection locked="0"/>
    </xf>
    <xf numFmtId="181" fontId="24" fillId="2" borderId="0" xfId="0" applyNumberFormat="1" applyFont="1" applyFill="1" applyAlignment="1" applyProtection="1">
      <alignment horizontal="left" vertical="center"/>
      <protection locked="0"/>
    </xf>
    <xf numFmtId="38" fontId="24" fillId="2" borderId="0" xfId="7" applyNumberFormat="1" applyFont="1" applyFill="1" applyAlignment="1" applyProtection="1">
      <alignment horizontal="right" vertical="center"/>
      <protection locked="0"/>
    </xf>
    <xf numFmtId="181" fontId="24" fillId="2" borderId="0" xfId="7" applyNumberFormat="1" applyFont="1" applyFill="1" applyAlignment="1" applyProtection="1">
      <alignment horizontal="right" vertical="center"/>
      <protection locked="0"/>
    </xf>
    <xf numFmtId="40" fontId="24" fillId="2" borderId="9" xfId="0" applyNumberFormat="1" applyFont="1" applyFill="1" applyBorder="1" applyAlignment="1" applyProtection="1">
      <alignment horizontal="right" vertical="center"/>
      <protection locked="0"/>
    </xf>
    <xf numFmtId="49" fontId="24" fillId="2" borderId="32" xfId="3" applyNumberFormat="1" applyFont="1" applyFill="1" applyBorder="1" applyAlignment="1" applyProtection="1">
      <alignment horizontal="center" vertical="center"/>
      <protection locked="0"/>
    </xf>
    <xf numFmtId="49" fontId="24" fillId="2" borderId="35" xfId="3" applyNumberFormat="1" applyFont="1" applyFill="1" applyBorder="1" applyAlignment="1" applyProtection="1">
      <alignment horizontal="center" vertical="center"/>
      <protection locked="0"/>
    </xf>
    <xf numFmtId="177" fontId="24" fillId="2" borderId="0" xfId="0" applyNumberFormat="1" applyFont="1" applyFill="1" applyAlignment="1" applyProtection="1">
      <alignment horizontal="left" vertical="center"/>
      <protection locked="0"/>
    </xf>
    <xf numFmtId="38" fontId="24" fillId="2" borderId="17" xfId="0" applyNumberFormat="1" applyFont="1" applyFill="1" applyBorder="1" applyAlignment="1" applyProtection="1">
      <alignment horizontal="right" vertical="center"/>
      <protection locked="0"/>
    </xf>
    <xf numFmtId="40" fontId="24" fillId="2" borderId="13" xfId="0" applyNumberFormat="1" applyFont="1" applyFill="1" applyBorder="1" applyAlignment="1" applyProtection="1">
      <alignment horizontal="right" vertical="center"/>
      <protection locked="0"/>
    </xf>
    <xf numFmtId="49" fontId="24" fillId="2" borderId="17" xfId="7" applyNumberFormat="1" applyFont="1" applyFill="1" applyBorder="1" applyAlignment="1" applyProtection="1">
      <alignment horizontal="left" vertical="center"/>
      <protection locked="0"/>
    </xf>
    <xf numFmtId="0" fontId="24" fillId="2" borderId="13" xfId="7" applyFont="1" applyFill="1" applyBorder="1" applyAlignment="1" applyProtection="1">
      <alignment horizontal="left" vertical="center"/>
      <protection locked="0"/>
    </xf>
    <xf numFmtId="0" fontId="24" fillId="2" borderId="14" xfId="7" applyFont="1" applyFill="1" applyBorder="1" applyAlignment="1" applyProtection="1">
      <alignment horizontal="left" vertical="center"/>
      <protection locked="0"/>
    </xf>
    <xf numFmtId="49" fontId="24" fillId="2" borderId="13" xfId="7" applyNumberFormat="1" applyFont="1" applyFill="1" applyBorder="1" applyAlignment="1" applyProtection="1">
      <alignment horizontal="left" vertical="center"/>
      <protection locked="0"/>
    </xf>
    <xf numFmtId="49" fontId="24" fillId="2" borderId="14" xfId="7" applyNumberFormat="1" applyFont="1" applyFill="1" applyBorder="1" applyAlignment="1" applyProtection="1">
      <alignment horizontal="left" vertical="center"/>
      <protection locked="0"/>
    </xf>
    <xf numFmtId="38" fontId="24" fillId="2" borderId="40" xfId="3" applyNumberFormat="1" applyFont="1" applyFill="1" applyBorder="1" applyAlignment="1" applyProtection="1">
      <alignment horizontal="right" vertical="center"/>
      <protection locked="0"/>
    </xf>
    <xf numFmtId="182" fontId="24" fillId="2" borderId="1" xfId="3" applyNumberFormat="1" applyFont="1" applyFill="1" applyBorder="1" applyAlignment="1" applyProtection="1">
      <alignment horizontal="right" vertical="center"/>
      <protection locked="0"/>
    </xf>
    <xf numFmtId="182" fontId="24" fillId="2" borderId="39" xfId="3" applyNumberFormat="1" applyFont="1" applyFill="1" applyBorder="1" applyAlignment="1" applyProtection="1">
      <alignment horizontal="right" vertical="center"/>
      <protection locked="0"/>
    </xf>
    <xf numFmtId="38" fontId="4" fillId="2" borderId="9" xfId="9" applyFont="1" applyFill="1" applyBorder="1" applyAlignment="1" applyProtection="1">
      <alignment horizontal="right" vertical="center"/>
    </xf>
    <xf numFmtId="38" fontId="24" fillId="2" borderId="17" xfId="7" applyNumberFormat="1" applyFont="1" applyFill="1" applyBorder="1" applyAlignment="1" applyProtection="1">
      <alignment horizontal="right" vertical="center"/>
      <protection locked="0"/>
    </xf>
    <xf numFmtId="38" fontId="24" fillId="2" borderId="13" xfId="7" applyNumberFormat="1" applyFont="1" applyFill="1" applyBorder="1" applyAlignment="1" applyProtection="1">
      <alignment horizontal="right" vertical="center"/>
      <protection locked="0"/>
    </xf>
    <xf numFmtId="38" fontId="24" fillId="2" borderId="14" xfId="7" applyNumberFormat="1" applyFont="1" applyFill="1" applyBorder="1" applyAlignment="1" applyProtection="1">
      <alignment horizontal="right" vertical="center"/>
      <protection locked="0"/>
    </xf>
    <xf numFmtId="38" fontId="24" fillId="2" borderId="12" xfId="3" applyNumberFormat="1" applyFont="1" applyFill="1" applyBorder="1" applyAlignment="1" applyProtection="1">
      <alignment horizontal="right" vertical="center"/>
      <protection locked="0"/>
    </xf>
    <xf numFmtId="182" fontId="24" fillId="2" borderId="13" xfId="3" applyNumberFormat="1" applyFont="1" applyFill="1" applyBorder="1" applyAlignment="1" applyProtection="1">
      <alignment horizontal="right" vertical="center"/>
      <protection locked="0"/>
    </xf>
    <xf numFmtId="182" fontId="24" fillId="2" borderId="55" xfId="3" applyNumberFormat="1" applyFont="1" applyFill="1" applyBorder="1" applyAlignment="1" applyProtection="1">
      <alignment horizontal="right" vertical="center"/>
      <protection locked="0"/>
    </xf>
    <xf numFmtId="38" fontId="24" fillId="2" borderId="8" xfId="3" applyNumberFormat="1" applyFont="1" applyFill="1" applyBorder="1" applyAlignment="1" applyProtection="1">
      <alignment horizontal="right" vertical="center"/>
      <protection locked="0"/>
    </xf>
    <xf numFmtId="182" fontId="24" fillId="2" borderId="9" xfId="3" applyNumberFormat="1" applyFont="1" applyFill="1" applyBorder="1" applyAlignment="1" applyProtection="1">
      <alignment horizontal="right" vertical="center"/>
      <protection locked="0"/>
    </xf>
    <xf numFmtId="182" fontId="24" fillId="2" borderId="10" xfId="3" applyNumberFormat="1" applyFont="1" applyFill="1" applyBorder="1" applyAlignment="1" applyProtection="1">
      <alignment horizontal="right" vertical="center"/>
      <protection locked="0"/>
    </xf>
    <xf numFmtId="0" fontId="4" fillId="0" borderId="0" xfId="7" applyFont="1" applyProtection="1">
      <alignment vertical="center"/>
    </xf>
    <xf numFmtId="0" fontId="8" fillId="0" borderId="0" xfId="3" applyFont="1" applyProtection="1">
      <alignment vertical="center"/>
    </xf>
    <xf numFmtId="0" fontId="4" fillId="0" borderId="0" xfId="3" applyFont="1" applyProtection="1">
      <alignment vertical="center"/>
    </xf>
    <xf numFmtId="178" fontId="4" fillId="0" borderId="0" xfId="7" applyNumberFormat="1" applyFont="1" applyAlignment="1" applyProtection="1">
      <alignment vertical="top"/>
    </xf>
    <xf numFmtId="178" fontId="7" fillId="0" borderId="0" xfId="7" applyNumberFormat="1" applyFont="1" applyAlignment="1" applyProtection="1">
      <alignment horizontal="right" vertical="top"/>
    </xf>
    <xf numFmtId="178" fontId="7" fillId="0" borderId="0" xfId="7" applyNumberFormat="1" applyFont="1" applyAlignment="1" applyProtection="1">
      <alignment horizontal="right" vertical="top"/>
    </xf>
    <xf numFmtId="0" fontId="13" fillId="0" borderId="0" xfId="3" applyFont="1" applyProtection="1">
      <alignment vertical="center"/>
    </xf>
    <xf numFmtId="0" fontId="20" fillId="0" borderId="21" xfId="3" applyFont="1" applyBorder="1" applyProtection="1">
      <alignment vertical="center"/>
    </xf>
    <xf numFmtId="0" fontId="20" fillId="0" borderId="22" xfId="3" applyFont="1" applyBorder="1" applyProtection="1">
      <alignment vertical="center"/>
    </xf>
    <xf numFmtId="0" fontId="20" fillId="0" borderId="24" xfId="3" applyFont="1" applyBorder="1" applyProtection="1">
      <alignment vertical="center"/>
    </xf>
    <xf numFmtId="0" fontId="20" fillId="0" borderId="25" xfId="3" applyFont="1" applyBorder="1" applyProtection="1">
      <alignment vertical="center"/>
    </xf>
    <xf numFmtId="0" fontId="20" fillId="0" borderId="0" xfId="3" applyFont="1" applyProtection="1">
      <alignment vertical="center"/>
    </xf>
    <xf numFmtId="0" fontId="20" fillId="0" borderId="28" xfId="3" applyFont="1" applyBorder="1" applyProtection="1">
      <alignment vertical="center"/>
    </xf>
    <xf numFmtId="0" fontId="20" fillId="0" borderId="23" xfId="3" applyFont="1" applyBorder="1" applyProtection="1">
      <alignment vertical="center"/>
    </xf>
    <xf numFmtId="0" fontId="20" fillId="0" borderId="19" xfId="3" applyFont="1" applyBorder="1" applyProtection="1">
      <alignment vertical="center"/>
    </xf>
    <xf numFmtId="0" fontId="20" fillId="0" borderId="20" xfId="3" applyFont="1" applyBorder="1" applyProtection="1">
      <alignment vertical="center"/>
    </xf>
    <xf numFmtId="0" fontId="17" fillId="0" borderId="21" xfId="0" applyFont="1" applyBorder="1" applyAlignment="1" applyProtection="1">
      <alignment horizontal="left" vertical="center" indent="1"/>
    </xf>
    <xf numFmtId="0" fontId="17" fillId="0" borderId="22" xfId="0" applyFont="1" applyBorder="1" applyAlignment="1" applyProtection="1">
      <alignment horizontal="left" vertical="center" indent="1"/>
    </xf>
    <xf numFmtId="0" fontId="17" fillId="0" borderId="24" xfId="0" applyFont="1" applyBorder="1" applyAlignment="1" applyProtection="1">
      <alignment horizontal="left" vertical="center" indent="1"/>
    </xf>
    <xf numFmtId="0" fontId="17" fillId="0" borderId="25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4" fillId="0" borderId="22" xfId="0" applyFont="1" applyBorder="1" applyProtection="1">
      <alignment vertical="center"/>
    </xf>
    <xf numFmtId="0" fontId="4" fillId="0" borderId="24" xfId="0" applyFont="1" applyBorder="1" applyProtection="1">
      <alignment vertical="center"/>
    </xf>
    <xf numFmtId="179" fontId="4" fillId="0" borderId="25" xfId="0" applyNumberFormat="1" applyFont="1" applyBorder="1" applyProtection="1">
      <alignment vertical="center"/>
    </xf>
    <xf numFmtId="179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4" fillId="0" borderId="28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Alignment="1" applyProtection="1">
      <alignment vertical="top"/>
    </xf>
    <xf numFmtId="0" fontId="4" fillId="5" borderId="0" xfId="3" applyFont="1" applyFill="1" applyProtection="1">
      <alignment vertical="center"/>
    </xf>
    <xf numFmtId="0" fontId="21" fillId="0" borderId="0" xfId="0" applyFont="1" applyAlignment="1" applyProtection="1">
      <alignment vertical="top"/>
    </xf>
    <xf numFmtId="0" fontId="4" fillId="0" borderId="25" xfId="0" applyFont="1" applyBorder="1" applyProtection="1">
      <alignment vertical="center"/>
    </xf>
    <xf numFmtId="176" fontId="18" fillId="0" borderId="0" xfId="0" applyNumberFormat="1" applyFont="1" applyAlignment="1" applyProtection="1">
      <alignment vertical="top"/>
    </xf>
    <xf numFmtId="0" fontId="16" fillId="0" borderId="28" xfId="0" applyFont="1" applyBorder="1" applyAlignment="1" applyProtection="1">
      <alignment vertical="top"/>
    </xf>
    <xf numFmtId="49" fontId="21" fillId="0" borderId="0" xfId="0" applyNumberFormat="1" applyFont="1" applyAlignment="1" applyProtection="1">
      <alignment vertical="top"/>
    </xf>
    <xf numFmtId="181" fontId="21" fillId="0" borderId="0" xfId="0" applyNumberFormat="1" applyFont="1" applyAlignment="1" applyProtection="1">
      <alignment vertical="top"/>
    </xf>
    <xf numFmtId="0" fontId="4" fillId="0" borderId="25" xfId="3" applyFont="1" applyBorder="1" applyProtection="1">
      <alignment vertical="center"/>
    </xf>
    <xf numFmtId="49" fontId="18" fillId="0" borderId="0" xfId="0" applyNumberFormat="1" applyFont="1" applyAlignment="1" applyProtection="1">
      <alignment horizontal="right" vertical="top"/>
    </xf>
    <xf numFmtId="0" fontId="21" fillId="0" borderId="28" xfId="0" applyFont="1" applyBorder="1" applyAlignment="1" applyProtection="1">
      <alignment vertical="top"/>
    </xf>
    <xf numFmtId="0" fontId="4" fillId="0" borderId="23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16" fillId="0" borderId="19" xfId="0" applyFont="1" applyBorder="1" applyAlignment="1" applyProtection="1">
      <alignment vertical="top"/>
    </xf>
    <xf numFmtId="49" fontId="16" fillId="0" borderId="19" xfId="0" applyNumberFormat="1" applyFont="1" applyBorder="1" applyAlignment="1" applyProtection="1">
      <alignment vertical="top"/>
    </xf>
    <xf numFmtId="0" fontId="4" fillId="0" borderId="20" xfId="0" applyFont="1" applyBorder="1" applyProtection="1">
      <alignment vertical="center"/>
    </xf>
    <xf numFmtId="49" fontId="16" fillId="0" borderId="0" xfId="0" applyNumberFormat="1" applyFont="1" applyAlignment="1" applyProtection="1">
      <alignment vertical="top"/>
    </xf>
    <xf numFmtId="0" fontId="16" fillId="0" borderId="0" xfId="0" applyFont="1" applyAlignment="1" applyProtection="1">
      <alignment vertical="top"/>
    </xf>
    <xf numFmtId="49" fontId="4" fillId="0" borderId="0" xfId="3" applyNumberFormat="1" applyFont="1" applyProtection="1">
      <alignment vertical="center"/>
    </xf>
    <xf numFmtId="0" fontId="18" fillId="0" borderId="0" xfId="0" applyFont="1" applyProtection="1">
      <alignment vertical="center"/>
    </xf>
    <xf numFmtId="0" fontId="21" fillId="0" borderId="0" xfId="0" applyFont="1" applyAlignment="1" applyProtection="1">
      <alignment vertical="top" wrapText="1"/>
    </xf>
    <xf numFmtId="49" fontId="18" fillId="0" borderId="0" xfId="0" applyNumberFormat="1" applyFont="1" applyAlignment="1" applyProtection="1">
      <alignment vertical="top"/>
    </xf>
    <xf numFmtId="181" fontId="18" fillId="0" borderId="0" xfId="0" applyNumberFormat="1" applyFont="1" applyAlignment="1" applyProtection="1">
      <alignment vertical="top"/>
    </xf>
    <xf numFmtId="0" fontId="18" fillId="0" borderId="19" xfId="0" applyFont="1" applyBorder="1" applyAlignment="1" applyProtection="1">
      <alignment horizontal="right" vertical="top"/>
    </xf>
    <xf numFmtId="0" fontId="18" fillId="0" borderId="19" xfId="0" applyFont="1" applyBorder="1" applyAlignment="1" applyProtection="1">
      <alignment vertical="top"/>
    </xf>
    <xf numFmtId="49" fontId="18" fillId="0" borderId="19" xfId="0" applyNumberFormat="1" applyFont="1" applyBorder="1" applyAlignment="1" applyProtection="1">
      <alignment vertical="top"/>
    </xf>
    <xf numFmtId="181" fontId="18" fillId="0" borderId="19" xfId="0" applyNumberFormat="1" applyFont="1" applyBorder="1" applyAlignment="1" applyProtection="1">
      <alignment vertical="top"/>
    </xf>
    <xf numFmtId="49" fontId="4" fillId="0" borderId="0" xfId="0" applyNumberFormat="1" applyFont="1" applyProtection="1">
      <alignment vertical="center"/>
    </xf>
    <xf numFmtId="177" fontId="4" fillId="0" borderId="0" xfId="3" applyNumberFormat="1" applyFont="1" applyProtection="1">
      <alignment vertical="center"/>
    </xf>
    <xf numFmtId="0" fontId="19" fillId="0" borderId="25" xfId="0" applyFont="1" applyBorder="1" applyProtection="1">
      <alignment vertical="center"/>
    </xf>
    <xf numFmtId="0" fontId="19" fillId="0" borderId="0" xfId="0" applyFont="1" applyProtection="1">
      <alignment vertical="center"/>
    </xf>
    <xf numFmtId="49" fontId="4" fillId="0" borderId="22" xfId="0" applyNumberFormat="1" applyFont="1" applyBorder="1" applyProtection="1">
      <alignment vertical="center"/>
    </xf>
    <xf numFmtId="177" fontId="4" fillId="0" borderId="22" xfId="0" applyNumberFormat="1" applyFont="1" applyBorder="1" applyProtection="1">
      <alignment vertical="center"/>
    </xf>
    <xf numFmtId="0" fontId="21" fillId="0" borderId="0" xfId="0" applyFont="1" applyAlignment="1" applyProtection="1">
      <alignment vertical="center" wrapText="1"/>
    </xf>
    <xf numFmtId="0" fontId="21" fillId="0" borderId="0" xfId="0" applyFont="1" applyProtection="1">
      <alignment vertical="center"/>
    </xf>
    <xf numFmtId="177" fontId="18" fillId="0" borderId="0" xfId="0" applyNumberFormat="1" applyFont="1" applyAlignment="1" applyProtection="1">
      <alignment vertical="top"/>
    </xf>
    <xf numFmtId="0" fontId="4" fillId="0" borderId="0" xfId="0" applyFont="1" applyAlignment="1" applyProtection="1">
      <alignment horizontal="right" vertical="center"/>
    </xf>
    <xf numFmtId="181" fontId="4" fillId="0" borderId="0" xfId="0" applyNumberFormat="1" applyFont="1" applyProtection="1">
      <alignment vertical="center"/>
    </xf>
    <xf numFmtId="181" fontId="16" fillId="0" borderId="19" xfId="0" applyNumberFormat="1" applyFont="1" applyBorder="1" applyAlignment="1" applyProtection="1">
      <alignment vertical="top"/>
    </xf>
    <xf numFmtId="181" fontId="16" fillId="0" borderId="0" xfId="0" applyNumberFormat="1" applyFont="1" applyAlignment="1" applyProtection="1">
      <alignment vertical="top"/>
    </xf>
    <xf numFmtId="0" fontId="21" fillId="0" borderId="0" xfId="0" applyFont="1" applyProtection="1">
      <alignment vertical="center"/>
    </xf>
    <xf numFmtId="0" fontId="4" fillId="0" borderId="0" xfId="3" applyFont="1" applyProtection="1">
      <alignment vertical="center"/>
    </xf>
    <xf numFmtId="0" fontId="4" fillId="0" borderId="19" xfId="0" applyFont="1" applyBorder="1" applyProtection="1">
      <alignment vertical="center"/>
    </xf>
    <xf numFmtId="177" fontId="16" fillId="0" borderId="19" xfId="0" applyNumberFormat="1" applyFont="1" applyBorder="1" applyAlignment="1" applyProtection="1">
      <alignment vertical="top"/>
    </xf>
    <xf numFmtId="177" fontId="16" fillId="0" borderId="0" xfId="0" applyNumberFormat="1" applyFont="1" applyAlignment="1" applyProtection="1">
      <alignment vertical="top"/>
    </xf>
    <xf numFmtId="0" fontId="17" fillId="0" borderId="23" xfId="0" applyFont="1" applyBorder="1" applyAlignment="1" applyProtection="1">
      <alignment horizontal="left" vertical="center" indent="1"/>
    </xf>
    <xf numFmtId="0" fontId="4" fillId="0" borderId="19" xfId="3" applyFont="1" applyBorder="1" applyProtection="1">
      <alignment vertical="center"/>
    </xf>
    <xf numFmtId="0" fontId="17" fillId="0" borderId="25" xfId="0" applyFont="1" applyBorder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4" fillId="0" borderId="24" xfId="3" applyFont="1" applyBorder="1" applyProtection="1">
      <alignment vertical="center"/>
    </xf>
    <xf numFmtId="181" fontId="4" fillId="0" borderId="0" xfId="7" applyNumberFormat="1" applyFont="1" applyAlignment="1" applyProtection="1">
      <alignment horizontal="right" vertical="center"/>
    </xf>
    <xf numFmtId="177" fontId="4" fillId="0" borderId="0" xfId="7" applyNumberFormat="1" applyFont="1" applyAlignment="1" applyProtection="1">
      <alignment horizontal="right" vertical="center"/>
    </xf>
    <xf numFmtId="0" fontId="21" fillId="0" borderId="0" xfId="3" applyFont="1" applyAlignment="1" applyProtection="1">
      <alignment horizontal="left" vertical="center" wrapText="1"/>
    </xf>
    <xf numFmtId="0" fontId="4" fillId="0" borderId="27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7" xfId="3" applyFont="1" applyBorder="1" applyAlignment="1" applyProtection="1">
      <alignment horizontal="center" vertical="center"/>
    </xf>
    <xf numFmtId="49" fontId="4" fillId="0" borderId="27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/>
    </xf>
    <xf numFmtId="179" fontId="4" fillId="0" borderId="28" xfId="0" applyNumberFormat="1" applyFont="1" applyBorder="1" applyProtection="1">
      <alignment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left" vertical="center"/>
    </xf>
    <xf numFmtId="0" fontId="4" fillId="3" borderId="22" xfId="3" applyFont="1" applyFill="1" applyBorder="1" applyProtection="1">
      <alignment vertical="center"/>
    </xf>
    <xf numFmtId="0" fontId="4" fillId="3" borderId="24" xfId="0" applyFont="1" applyFill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38" fontId="4" fillId="0" borderId="16" xfId="0" applyNumberFormat="1" applyFont="1" applyBorder="1" applyAlignment="1" applyProtection="1">
      <alignment horizontal="right" vertical="center"/>
    </xf>
    <xf numFmtId="38" fontId="4" fillId="0" borderId="9" xfId="0" applyNumberFormat="1" applyFont="1" applyBorder="1" applyAlignment="1" applyProtection="1">
      <alignment horizontal="right" vertical="center"/>
    </xf>
    <xf numFmtId="0" fontId="4" fillId="0" borderId="28" xfId="3" applyFont="1" applyBorder="1" applyProtection="1">
      <alignment vertical="center"/>
    </xf>
    <xf numFmtId="0" fontId="4" fillId="0" borderId="30" xfId="0" applyFont="1" applyBorder="1" applyAlignment="1" applyProtection="1">
      <alignment horizontal="left" vertical="top"/>
    </xf>
    <xf numFmtId="0" fontId="4" fillId="0" borderId="29" xfId="0" applyFont="1" applyBorder="1" applyAlignment="1" applyProtection="1">
      <alignment horizontal="left" vertical="top"/>
    </xf>
    <xf numFmtId="0" fontId="4" fillId="0" borderId="34" xfId="0" applyFont="1" applyBorder="1" applyAlignment="1" applyProtection="1">
      <alignment horizontal="left" vertical="top"/>
    </xf>
    <xf numFmtId="0" fontId="4" fillId="0" borderId="11" xfId="3" applyFont="1" applyBorder="1" applyProtection="1">
      <alignment vertical="center"/>
    </xf>
    <xf numFmtId="0" fontId="4" fillId="0" borderId="23" xfId="0" applyFont="1" applyBorder="1" applyAlignment="1" applyProtection="1">
      <alignment horizontal="left" vertical="top"/>
    </xf>
    <xf numFmtId="0" fontId="4" fillId="0" borderId="19" xfId="0" applyFont="1" applyBorder="1" applyAlignment="1" applyProtection="1">
      <alignment horizontal="left" vertical="top"/>
    </xf>
    <xf numFmtId="0" fontId="4" fillId="0" borderId="20" xfId="0" applyFont="1" applyBorder="1" applyAlignment="1" applyProtection="1">
      <alignment horizontal="left" vertical="top"/>
    </xf>
    <xf numFmtId="0" fontId="4" fillId="0" borderId="20" xfId="3" applyFont="1" applyBorder="1" applyProtection="1">
      <alignment vertical="center"/>
    </xf>
    <xf numFmtId="0" fontId="4" fillId="0" borderId="0" xfId="0" applyFont="1" applyAlignment="1" applyProtection="1">
      <alignment horizontal="left" vertical="top"/>
    </xf>
    <xf numFmtId="0" fontId="21" fillId="0" borderId="0" xfId="0" applyFont="1" applyAlignment="1" applyProtection="1">
      <alignment vertical="top"/>
    </xf>
    <xf numFmtId="0" fontId="4" fillId="0" borderId="43" xfId="3" applyFont="1" applyBorder="1" applyAlignment="1" applyProtection="1">
      <alignment horizontal="right" vertical="center"/>
    </xf>
    <xf numFmtId="0" fontId="4" fillId="0" borderId="27" xfId="3" applyFont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</xf>
    <xf numFmtId="0" fontId="4" fillId="0" borderId="2" xfId="3" applyFont="1" applyBorder="1" applyAlignment="1" applyProtection="1">
      <alignment horizontal="center" vertical="center"/>
    </xf>
    <xf numFmtId="0" fontId="4" fillId="0" borderId="43" xfId="3" applyFont="1" applyBorder="1" applyAlignment="1" applyProtection="1">
      <alignment horizontal="center" vertical="center"/>
    </xf>
    <xf numFmtId="0" fontId="4" fillId="4" borderId="0" xfId="3" applyFont="1" applyFill="1" applyProtection="1">
      <alignment vertical="center"/>
    </xf>
    <xf numFmtId="0" fontId="4" fillId="4" borderId="28" xfId="3" applyFont="1" applyFill="1" applyBorder="1" applyAlignment="1" applyProtection="1">
      <alignment horizontal="center" vertical="center"/>
    </xf>
    <xf numFmtId="0" fontId="4" fillId="0" borderId="31" xfId="3" applyFont="1" applyBorder="1" applyProtection="1">
      <alignment vertical="center"/>
    </xf>
    <xf numFmtId="38" fontId="4" fillId="4" borderId="0" xfId="0" applyNumberFormat="1" applyFont="1" applyFill="1" applyAlignment="1" applyProtection="1">
      <alignment horizontal="right" vertical="center"/>
    </xf>
    <xf numFmtId="38" fontId="4" fillId="4" borderId="28" xfId="0" applyNumberFormat="1" applyFont="1" applyFill="1" applyBorder="1" applyAlignment="1" applyProtection="1">
      <alignment horizontal="right" vertical="center"/>
    </xf>
    <xf numFmtId="0" fontId="4" fillId="0" borderId="32" xfId="3" applyFont="1" applyBorder="1" applyAlignment="1" applyProtection="1">
      <alignment horizontal="left" vertical="center"/>
    </xf>
    <xf numFmtId="38" fontId="4" fillId="4" borderId="0" xfId="0" applyNumberFormat="1" applyFont="1" applyFill="1" applyProtection="1">
      <alignment vertical="center"/>
    </xf>
    <xf numFmtId="38" fontId="4" fillId="4" borderId="28" xfId="0" applyNumberFormat="1" applyFont="1" applyFill="1" applyBorder="1" applyProtection="1">
      <alignment vertical="center"/>
    </xf>
    <xf numFmtId="0" fontId="4" fillId="0" borderId="48" xfId="3" applyFont="1" applyBorder="1" applyProtection="1">
      <alignment vertical="center"/>
    </xf>
    <xf numFmtId="38" fontId="4" fillId="0" borderId="17" xfId="0" applyNumberFormat="1" applyFont="1" applyBorder="1" applyAlignment="1" applyProtection="1">
      <alignment horizontal="right" vertical="center"/>
    </xf>
    <xf numFmtId="38" fontId="4" fillId="0" borderId="13" xfId="0" applyNumberFormat="1" applyFont="1" applyBorder="1" applyAlignment="1" applyProtection="1">
      <alignment horizontal="right" vertical="center"/>
    </xf>
    <xf numFmtId="38" fontId="4" fillId="0" borderId="14" xfId="0" applyNumberFormat="1" applyFont="1" applyBorder="1" applyAlignment="1" applyProtection="1">
      <alignment horizontal="right" vertical="center"/>
    </xf>
    <xf numFmtId="38" fontId="4" fillId="0" borderId="17" xfId="3" applyNumberFormat="1" applyFont="1" applyBorder="1" applyAlignment="1" applyProtection="1">
      <alignment horizontal="right" vertical="center"/>
    </xf>
    <xf numFmtId="0" fontId="4" fillId="0" borderId="13" xfId="3" applyFont="1" applyBorder="1" applyAlignment="1" applyProtection="1">
      <alignment horizontal="right" vertical="center"/>
    </xf>
    <xf numFmtId="0" fontId="4" fillId="0" borderId="14" xfId="3" applyFont="1" applyBorder="1" applyAlignment="1" applyProtection="1">
      <alignment horizontal="right" vertical="center"/>
    </xf>
    <xf numFmtId="0" fontId="4" fillId="0" borderId="42" xfId="3" applyFont="1" applyBorder="1" applyAlignment="1" applyProtection="1">
      <alignment horizontal="left" vertical="center"/>
    </xf>
    <xf numFmtId="0" fontId="4" fillId="0" borderId="33" xfId="3" applyFont="1" applyBorder="1" applyProtection="1">
      <alignment vertical="center"/>
    </xf>
    <xf numFmtId="0" fontId="4" fillId="4" borderId="0" xfId="7" applyFont="1" applyFill="1" applyProtection="1">
      <alignment vertical="center"/>
    </xf>
    <xf numFmtId="179" fontId="4" fillId="4" borderId="25" xfId="0" applyNumberFormat="1" applyFont="1" applyFill="1" applyBorder="1" applyProtection="1">
      <alignment vertical="center"/>
    </xf>
    <xf numFmtId="179" fontId="4" fillId="4" borderId="0" xfId="0" applyNumberFormat="1" applyFont="1" applyFill="1" applyProtection="1">
      <alignment vertical="center"/>
    </xf>
    <xf numFmtId="0" fontId="4" fillId="0" borderId="35" xfId="3" applyFont="1" applyBorder="1" applyProtection="1">
      <alignment vertical="center"/>
    </xf>
    <xf numFmtId="0" fontId="4" fillId="4" borderId="0" xfId="0" applyFont="1" applyFill="1" applyProtection="1">
      <alignment vertical="center"/>
    </xf>
    <xf numFmtId="0" fontId="4" fillId="4" borderId="28" xfId="0" applyFont="1" applyFill="1" applyBorder="1" applyProtection="1">
      <alignment vertical="center"/>
    </xf>
    <xf numFmtId="0" fontId="4" fillId="0" borderId="15" xfId="3" applyFont="1" applyBorder="1" applyProtection="1">
      <alignment vertical="center"/>
    </xf>
    <xf numFmtId="0" fontId="4" fillId="0" borderId="4" xfId="3" applyFont="1" applyBorder="1" applyProtection="1">
      <alignment vertical="center"/>
    </xf>
    <xf numFmtId="0" fontId="4" fillId="0" borderId="6" xfId="3" applyFont="1" applyBorder="1" applyProtection="1">
      <alignment vertical="center"/>
    </xf>
    <xf numFmtId="0" fontId="4" fillId="4" borderId="28" xfId="7" applyFont="1" applyFill="1" applyBorder="1" applyProtection="1">
      <alignment vertical="center"/>
    </xf>
    <xf numFmtId="0" fontId="4" fillId="0" borderId="30" xfId="3" applyFont="1" applyBorder="1" applyProtection="1">
      <alignment vertical="center"/>
    </xf>
    <xf numFmtId="0" fontId="4" fillId="0" borderId="29" xfId="3" applyFont="1" applyBorder="1" applyProtection="1">
      <alignment vertical="center"/>
    </xf>
    <xf numFmtId="0" fontId="4" fillId="0" borderId="34" xfId="3" applyFont="1" applyBorder="1" applyProtection="1">
      <alignment vertical="center"/>
    </xf>
    <xf numFmtId="0" fontId="4" fillId="0" borderId="44" xfId="3" applyFont="1" applyBorder="1" applyProtection="1">
      <alignment vertical="center"/>
    </xf>
    <xf numFmtId="0" fontId="4" fillId="0" borderId="45" xfId="3" applyFont="1" applyBorder="1" applyProtection="1">
      <alignment vertical="center"/>
    </xf>
    <xf numFmtId="0" fontId="4" fillId="0" borderId="46" xfId="3" applyFont="1" applyBorder="1" applyProtection="1">
      <alignment vertical="center"/>
    </xf>
    <xf numFmtId="38" fontId="4" fillId="0" borderId="44" xfId="3" applyNumberFormat="1" applyFont="1" applyBorder="1" applyAlignment="1" applyProtection="1">
      <alignment horizontal="right" vertical="center"/>
    </xf>
    <xf numFmtId="38" fontId="4" fillId="0" borderId="45" xfId="3" applyNumberFormat="1" applyFont="1" applyBorder="1" applyAlignment="1" applyProtection="1">
      <alignment horizontal="right" vertical="center"/>
    </xf>
    <xf numFmtId="38" fontId="4" fillId="0" borderId="46" xfId="3" applyNumberFormat="1" applyFont="1" applyBorder="1" applyAlignment="1" applyProtection="1">
      <alignment horizontal="right" vertical="center"/>
    </xf>
    <xf numFmtId="0" fontId="18" fillId="4" borderId="0" xfId="0" applyFont="1" applyFill="1" applyAlignment="1" applyProtection="1">
      <alignment vertical="top"/>
    </xf>
    <xf numFmtId="0" fontId="4" fillId="4" borderId="25" xfId="0" applyFont="1" applyFill="1" applyBorder="1" applyProtection="1">
      <alignment vertical="center"/>
    </xf>
    <xf numFmtId="38" fontId="4" fillId="0" borderId="0" xfId="3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4" fillId="0" borderId="28" xfId="0" applyFont="1" applyBorder="1" applyAlignment="1" applyProtection="1">
      <alignment vertical="top"/>
    </xf>
    <xf numFmtId="183" fontId="4" fillId="0" borderId="0" xfId="7" applyNumberFormat="1" applyFont="1" applyProtection="1">
      <alignment vertical="center"/>
    </xf>
    <xf numFmtId="0" fontId="4" fillId="0" borderId="27" xfId="7" applyFont="1" applyBorder="1" applyProtection="1">
      <alignment vertical="center"/>
    </xf>
    <xf numFmtId="0" fontId="4" fillId="0" borderId="1" xfId="7" applyFont="1" applyBorder="1" applyProtection="1">
      <alignment vertical="center"/>
    </xf>
    <xf numFmtId="0" fontId="4" fillId="0" borderId="2" xfId="7" applyFont="1" applyBorder="1" applyProtection="1">
      <alignment vertical="center"/>
    </xf>
    <xf numFmtId="0" fontId="4" fillId="0" borderId="15" xfId="7" applyFont="1" applyBorder="1" applyAlignment="1" applyProtection="1">
      <alignment horizontal="left" vertical="center"/>
    </xf>
    <xf numFmtId="0" fontId="4" fillId="0" borderId="4" xfId="7" applyFont="1" applyBorder="1" applyAlignment="1" applyProtection="1">
      <alignment horizontal="left" vertical="center"/>
    </xf>
    <xf numFmtId="0" fontId="4" fillId="0" borderId="6" xfId="7" applyFont="1" applyBorder="1" applyAlignment="1" applyProtection="1">
      <alignment horizontal="left" vertical="center"/>
    </xf>
    <xf numFmtId="0" fontId="4" fillId="0" borderId="16" xfId="7" applyFont="1" applyBorder="1" applyAlignment="1" applyProtection="1">
      <alignment horizontal="left" vertical="center"/>
    </xf>
    <xf numFmtId="0" fontId="4" fillId="0" borderId="9" xfId="7" applyFont="1" applyBorder="1" applyAlignment="1" applyProtection="1">
      <alignment horizontal="left" vertical="center"/>
    </xf>
    <xf numFmtId="0" fontId="4" fillId="0" borderId="11" xfId="7" applyFont="1" applyBorder="1" applyAlignment="1" applyProtection="1">
      <alignment horizontal="left" vertical="center"/>
    </xf>
    <xf numFmtId="0" fontId="4" fillId="0" borderId="30" xfId="7" applyFont="1" applyBorder="1" applyAlignment="1" applyProtection="1">
      <alignment horizontal="left" vertical="center"/>
    </xf>
    <xf numFmtId="0" fontId="4" fillId="0" borderId="29" xfId="7" applyFont="1" applyBorder="1" applyAlignment="1" applyProtection="1">
      <alignment horizontal="left" vertical="center"/>
    </xf>
    <xf numFmtId="0" fontId="4" fillId="0" borderId="34" xfId="7" applyFont="1" applyBorder="1" applyAlignment="1" applyProtection="1">
      <alignment horizontal="left" vertical="center"/>
    </xf>
    <xf numFmtId="0" fontId="23" fillId="4" borderId="0" xfId="0" applyFont="1" applyFill="1" applyProtection="1">
      <alignment vertical="center"/>
    </xf>
    <xf numFmtId="0" fontId="4" fillId="0" borderId="25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 indent="1"/>
    </xf>
    <xf numFmtId="0" fontId="4" fillId="0" borderId="28" xfId="7" applyFont="1" applyBorder="1" applyProtection="1">
      <alignment vertical="center"/>
    </xf>
    <xf numFmtId="0" fontId="4" fillId="0" borderId="0" xfId="3" applyFont="1" applyAlignment="1" applyProtection="1">
      <alignment horizontal="right" vertical="center"/>
    </xf>
    <xf numFmtId="0" fontId="21" fillId="0" borderId="0" xfId="0" applyFont="1" applyAlignment="1" applyProtection="1">
      <alignment horizontal="left" vertical="top"/>
    </xf>
    <xf numFmtId="0" fontId="4" fillId="4" borderId="0" xfId="0" applyFont="1" applyFill="1" applyAlignment="1" applyProtection="1">
      <alignment horizontal="left" vertical="center" indent="1"/>
    </xf>
    <xf numFmtId="0" fontId="21" fillId="0" borderId="0" xfId="0" applyFont="1" applyAlignment="1" applyProtection="1">
      <alignment horizontal="left" vertical="top" wrapText="1"/>
    </xf>
    <xf numFmtId="0" fontId="4" fillId="4" borderId="28" xfId="3" applyFont="1" applyFill="1" applyBorder="1" applyProtection="1">
      <alignment vertical="center"/>
    </xf>
    <xf numFmtId="177" fontId="4" fillId="0" borderId="0" xfId="7" applyNumberFormat="1" applyFont="1" applyProtection="1">
      <alignment vertical="center"/>
    </xf>
    <xf numFmtId="177" fontId="4" fillId="0" borderId="0" xfId="0" applyNumberFormat="1" applyFont="1" applyAlignment="1" applyProtection="1">
      <alignment horizontal="center" vertical="center"/>
    </xf>
    <xf numFmtId="0" fontId="4" fillId="0" borderId="42" xfId="0" applyFont="1" applyBorder="1" applyAlignment="1" applyProtection="1">
      <alignment horizontal="left" vertical="center"/>
    </xf>
    <xf numFmtId="177" fontId="4" fillId="4" borderId="0" xfId="7" applyNumberFormat="1" applyFont="1" applyFill="1" applyAlignment="1" applyProtection="1">
      <alignment horizontal="right" vertical="center"/>
    </xf>
    <xf numFmtId="38" fontId="4" fillId="4" borderId="0" xfId="7" applyNumberFormat="1" applyFont="1" applyFill="1" applyProtection="1">
      <alignment vertical="center"/>
    </xf>
    <xf numFmtId="177" fontId="4" fillId="4" borderId="0" xfId="7" applyNumberFormat="1" applyFont="1" applyFill="1" applyProtection="1">
      <alignment vertical="center"/>
    </xf>
    <xf numFmtId="0" fontId="4" fillId="0" borderId="35" xfId="0" applyFont="1" applyBorder="1" applyAlignment="1" applyProtection="1">
      <alignment horizontal="left" vertical="center"/>
    </xf>
    <xf numFmtId="38" fontId="4" fillId="4" borderId="0" xfId="7" applyNumberFormat="1" applyFont="1" applyFill="1" applyAlignment="1" applyProtection="1">
      <alignment horizontal="right" vertical="center"/>
    </xf>
    <xf numFmtId="0" fontId="19" fillId="0" borderId="25" xfId="0" applyFont="1" applyBorder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indent="1"/>
    </xf>
    <xf numFmtId="176" fontId="16" fillId="0" borderId="19" xfId="0" applyNumberFormat="1" applyFont="1" applyBorder="1" applyAlignment="1" applyProtection="1">
      <alignment vertical="top"/>
    </xf>
    <xf numFmtId="176" fontId="4" fillId="0" borderId="0" xfId="0" applyNumberFormat="1" applyFont="1" applyProtection="1">
      <alignment vertical="center"/>
    </xf>
    <xf numFmtId="177" fontId="4" fillId="0" borderId="0" xfId="0" applyNumberFormat="1" applyFont="1" applyProtection="1">
      <alignment vertical="center"/>
    </xf>
    <xf numFmtId="0" fontId="17" fillId="0" borderId="23" xfId="0" applyFont="1" applyBorder="1" applyProtection="1">
      <alignment vertical="center"/>
    </xf>
    <xf numFmtId="176" fontId="4" fillId="0" borderId="0" xfId="3" applyNumberFormat="1" applyFont="1" applyProtection="1">
      <alignment vertical="center"/>
    </xf>
    <xf numFmtId="181" fontId="4" fillId="0" borderId="0" xfId="3" applyNumberFormat="1" applyFont="1" applyProtection="1">
      <alignment vertical="center"/>
    </xf>
    <xf numFmtId="176" fontId="4" fillId="0" borderId="22" xfId="0" applyNumberFormat="1" applyFont="1" applyBorder="1" applyProtection="1">
      <alignment vertical="center"/>
    </xf>
    <xf numFmtId="181" fontId="4" fillId="0" borderId="22" xfId="0" applyNumberFormat="1" applyFont="1" applyBorder="1" applyProtection="1">
      <alignment vertical="center"/>
    </xf>
    <xf numFmtId="49" fontId="4" fillId="0" borderId="0" xfId="0" applyNumberFormat="1" applyFont="1" applyAlignment="1" applyProtection="1">
      <alignment horizontal="right" vertical="center"/>
    </xf>
    <xf numFmtId="0" fontId="22" fillId="0" borderId="0" xfId="0" applyFont="1" applyAlignment="1" applyProtection="1">
      <alignment vertical="top"/>
    </xf>
    <xf numFmtId="0" fontId="18" fillId="0" borderId="19" xfId="0" applyFont="1" applyBorder="1" applyAlignment="1" applyProtection="1">
      <alignment vertical="center" wrapText="1"/>
    </xf>
    <xf numFmtId="0" fontId="18" fillId="0" borderId="19" xfId="0" applyFont="1" applyBorder="1" applyProtection="1">
      <alignment vertical="center"/>
    </xf>
    <xf numFmtId="49" fontId="18" fillId="0" borderId="19" xfId="0" applyNumberFormat="1" applyFont="1" applyBorder="1" applyProtection="1">
      <alignment vertical="center"/>
    </xf>
    <xf numFmtId="38" fontId="18" fillId="0" borderId="19" xfId="0" applyNumberFormat="1" applyFont="1" applyBorder="1" applyProtection="1">
      <alignment vertical="center"/>
    </xf>
    <xf numFmtId="177" fontId="18" fillId="0" borderId="19" xfId="0" applyNumberFormat="1" applyFont="1" applyBorder="1" applyProtection="1">
      <alignment vertical="center"/>
    </xf>
    <xf numFmtId="181" fontId="18" fillId="0" borderId="19" xfId="0" applyNumberFormat="1" applyFont="1" applyBorder="1" applyProtection="1">
      <alignment vertical="center"/>
    </xf>
    <xf numFmtId="0" fontId="17" fillId="0" borderId="26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1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4" fillId="0" borderId="36" xfId="0" applyFont="1" applyBorder="1" applyAlignment="1" applyProtection="1">
      <alignment horizontal="center" vertical="center"/>
    </xf>
    <xf numFmtId="0" fontId="4" fillId="5" borderId="40" xfId="3" applyFont="1" applyFill="1" applyBorder="1" applyAlignment="1" applyProtection="1">
      <alignment horizontal="center" vertical="center" wrapText="1"/>
    </xf>
    <xf numFmtId="0" fontId="4" fillId="0" borderId="36" xfId="3" applyFont="1" applyBorder="1" applyAlignment="1" applyProtection="1">
      <alignment horizontal="center" vertical="center"/>
    </xf>
    <xf numFmtId="0" fontId="4" fillId="0" borderId="40" xfId="3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39" xfId="3" applyFont="1" applyBorder="1" applyAlignment="1" applyProtection="1">
      <alignment horizontal="center" vertical="center" wrapText="1"/>
    </xf>
    <xf numFmtId="0" fontId="4" fillId="5" borderId="40" xfId="3" applyFont="1" applyFill="1" applyBorder="1" applyAlignment="1" applyProtection="1">
      <alignment horizontal="center" vertical="center" wrapText="1"/>
    </xf>
    <xf numFmtId="0" fontId="4" fillId="5" borderId="39" xfId="3" applyFont="1" applyFill="1" applyBorder="1" applyAlignment="1" applyProtection="1">
      <alignment horizontal="center" vertical="center"/>
    </xf>
    <xf numFmtId="0" fontId="4" fillId="5" borderId="40" xfId="0" applyFont="1" applyFill="1" applyBorder="1" applyAlignment="1" applyProtection="1">
      <alignment horizontal="left" vertical="center" wrapText="1"/>
    </xf>
    <xf numFmtId="0" fontId="4" fillId="5" borderId="1" xfId="0" applyFont="1" applyFill="1" applyBorder="1" applyAlignment="1" applyProtection="1">
      <alignment horizontal="left" vertical="center" wrapText="1"/>
    </xf>
    <xf numFmtId="0" fontId="4" fillId="5" borderId="2" xfId="0" applyFont="1" applyFill="1" applyBorder="1" applyAlignment="1" applyProtection="1">
      <alignment horizontal="left" vertical="center" wrapText="1"/>
    </xf>
    <xf numFmtId="179" fontId="4" fillId="0" borderId="26" xfId="0" applyNumberFormat="1" applyFont="1" applyBorder="1" applyProtection="1">
      <alignment vertical="center"/>
    </xf>
    <xf numFmtId="49" fontId="4" fillId="0" borderId="5" xfId="3" quotePrefix="1" applyNumberFormat="1" applyFont="1" applyBorder="1" applyAlignment="1" applyProtection="1">
      <alignment horizontal="left" vertical="center"/>
    </xf>
    <xf numFmtId="0" fontId="4" fillId="0" borderId="3" xfId="3" applyFont="1" applyBorder="1" applyAlignment="1" applyProtection="1">
      <alignment vertical="center" wrapText="1"/>
    </xf>
    <xf numFmtId="0" fontId="4" fillId="0" borderId="4" xfId="3" applyFont="1" applyBorder="1" applyAlignment="1" applyProtection="1">
      <alignment vertical="center" wrapText="1"/>
    </xf>
    <xf numFmtId="0" fontId="4" fillId="0" borderId="5" xfId="3" applyFont="1" applyBorder="1" applyAlignment="1" applyProtection="1">
      <alignment vertical="center" wrapText="1"/>
    </xf>
    <xf numFmtId="49" fontId="4" fillId="0" borderId="10" xfId="3" quotePrefix="1" applyNumberFormat="1" applyFont="1" applyBorder="1" applyAlignment="1" applyProtection="1">
      <alignment horizontal="left" vertical="center"/>
    </xf>
    <xf numFmtId="0" fontId="4" fillId="0" borderId="8" xfId="3" applyFont="1" applyBorder="1" applyProtection="1">
      <alignment vertical="center"/>
    </xf>
    <xf numFmtId="0" fontId="4" fillId="0" borderId="9" xfId="3" applyFont="1" applyBorder="1" applyProtection="1">
      <alignment vertical="center"/>
    </xf>
    <xf numFmtId="0" fontId="4" fillId="0" borderId="10" xfId="3" applyFont="1" applyBorder="1" applyProtection="1">
      <alignment vertical="center"/>
    </xf>
    <xf numFmtId="49" fontId="4" fillId="2" borderId="7" xfId="10" applyNumberFormat="1" applyFont="1" applyFill="1" applyBorder="1" applyAlignment="1" applyProtection="1">
      <alignment horizontal="center" vertical="center"/>
    </xf>
    <xf numFmtId="49" fontId="4" fillId="2" borderId="8" xfId="3" applyNumberFormat="1" applyFont="1" applyFill="1" applyBorder="1" applyAlignment="1" applyProtection="1">
      <alignment horizontal="left" vertical="center"/>
    </xf>
    <xf numFmtId="49" fontId="4" fillId="2" borderId="9" xfId="3" applyNumberFormat="1" applyFont="1" applyFill="1" applyBorder="1" applyAlignment="1" applyProtection="1">
      <alignment horizontal="left" vertical="center"/>
    </xf>
    <xf numFmtId="49" fontId="4" fillId="2" borderId="11" xfId="3" applyNumberFormat="1" applyFont="1" applyFill="1" applyBorder="1" applyAlignment="1" applyProtection="1">
      <alignment horizontal="left" vertical="center"/>
    </xf>
    <xf numFmtId="0" fontId="4" fillId="0" borderId="8" xfId="3" applyFont="1" applyBorder="1" applyAlignment="1" applyProtection="1">
      <alignment vertical="center" wrapText="1"/>
    </xf>
    <xf numFmtId="0" fontId="4" fillId="0" borderId="9" xfId="3" applyFont="1" applyBorder="1" applyAlignment="1" applyProtection="1">
      <alignment vertical="center" wrapText="1"/>
    </xf>
    <xf numFmtId="0" fontId="4" fillId="0" borderId="10" xfId="3" applyFont="1" applyBorder="1" applyAlignment="1" applyProtection="1">
      <alignment vertical="center" wrapText="1"/>
    </xf>
    <xf numFmtId="38" fontId="4" fillId="2" borderId="37" xfId="10" applyNumberFormat="1" applyFont="1" applyFill="1" applyBorder="1" applyAlignment="1" applyProtection="1">
      <alignment horizontal="right" vertical="center"/>
    </xf>
    <xf numFmtId="38" fontId="4" fillId="2" borderId="8" xfId="10" applyNumberFormat="1" applyFont="1" applyFill="1" applyBorder="1" applyAlignment="1" applyProtection="1">
      <alignment horizontal="right" vertical="center"/>
    </xf>
    <xf numFmtId="38" fontId="4" fillId="2" borderId="10" xfId="10" applyNumberFormat="1" applyFont="1" applyFill="1" applyBorder="1" applyAlignment="1" applyProtection="1">
      <alignment horizontal="right" vertical="center"/>
    </xf>
    <xf numFmtId="49" fontId="4" fillId="0" borderId="10" xfId="3" applyNumberFormat="1" applyFont="1" applyBorder="1" applyAlignment="1" applyProtection="1">
      <alignment horizontal="left" vertical="center"/>
    </xf>
    <xf numFmtId="38" fontId="4" fillId="2" borderId="37" xfId="3" applyNumberFormat="1" applyFont="1" applyFill="1" applyBorder="1" applyAlignment="1" applyProtection="1">
      <alignment horizontal="right" vertical="center"/>
    </xf>
    <xf numFmtId="49" fontId="4" fillId="0" borderId="54" xfId="3" applyNumberFormat="1" applyFont="1" applyBorder="1" applyAlignment="1" applyProtection="1">
      <alignment horizontal="left" vertical="center"/>
    </xf>
    <xf numFmtId="49" fontId="4" fillId="0" borderId="41" xfId="0" applyNumberFormat="1" applyFont="1" applyBorder="1" applyAlignment="1" applyProtection="1">
      <alignment horizontal="left" vertical="center"/>
    </xf>
    <xf numFmtId="0" fontId="4" fillId="0" borderId="53" xfId="3" applyFont="1" applyBorder="1" applyProtection="1">
      <alignment vertical="center"/>
    </xf>
    <xf numFmtId="49" fontId="24" fillId="3" borderId="19" xfId="10" applyNumberFormat="1" applyFont="1" applyFill="1" applyBorder="1" applyAlignment="1" applyProtection="1">
      <alignment horizontal="center" vertical="center"/>
    </xf>
    <xf numFmtId="38" fontId="24" fillId="3" borderId="52" xfId="3" applyNumberFormat="1" applyFont="1" applyFill="1" applyBorder="1" applyAlignment="1" applyProtection="1">
      <alignment horizontal="right" vertical="center"/>
    </xf>
    <xf numFmtId="38" fontId="24" fillId="3" borderId="12" xfId="10" applyNumberFormat="1" applyFont="1" applyFill="1" applyBorder="1" applyAlignment="1" applyProtection="1">
      <alignment horizontal="center" vertical="center"/>
    </xf>
    <xf numFmtId="38" fontId="24" fillId="3" borderId="13" xfId="10" applyNumberFormat="1" applyFont="1" applyFill="1" applyBorder="1" applyAlignment="1" applyProtection="1">
      <alignment horizontal="center" vertical="center"/>
    </xf>
    <xf numFmtId="49" fontId="24" fillId="3" borderId="13" xfId="3" applyNumberFormat="1" applyFont="1" applyFill="1" applyBorder="1" applyAlignment="1" applyProtection="1">
      <alignment horizontal="center" vertical="center"/>
    </xf>
    <xf numFmtId="49" fontId="24" fillId="3" borderId="14" xfId="3" applyNumberFormat="1" applyFont="1" applyFill="1" applyBorder="1" applyAlignment="1" applyProtection="1">
      <alignment horizontal="center" vertical="center"/>
    </xf>
    <xf numFmtId="0" fontId="4" fillId="0" borderId="27" xfId="3" applyFont="1" applyBorder="1" applyAlignment="1" applyProtection="1">
      <alignment horizontal="right" vertical="center"/>
    </xf>
    <xf numFmtId="0" fontId="4" fillId="0" borderId="1" xfId="3" applyFont="1" applyBorder="1" applyAlignment="1" applyProtection="1">
      <alignment horizontal="right" vertical="center"/>
    </xf>
    <xf numFmtId="0" fontId="4" fillId="0" borderId="39" xfId="3" applyFont="1" applyBorder="1" applyAlignment="1" applyProtection="1">
      <alignment horizontal="right" vertical="center"/>
    </xf>
    <xf numFmtId="0" fontId="13" fillId="4" borderId="40" xfId="10" applyFont="1" applyFill="1" applyBorder="1" applyAlignment="1" applyProtection="1">
      <alignment horizontal="center" vertical="center"/>
    </xf>
    <xf numFmtId="0" fontId="13" fillId="4" borderId="1" xfId="10" applyFont="1" applyFill="1" applyBorder="1" applyAlignment="1" applyProtection="1">
      <alignment horizontal="center" vertical="center"/>
    </xf>
    <xf numFmtId="0" fontId="13" fillId="4" borderId="2" xfId="10" applyFont="1" applyFill="1" applyBorder="1" applyAlignment="1" applyProtection="1">
      <alignment horizontal="center" vertical="center"/>
    </xf>
    <xf numFmtId="0" fontId="4" fillId="0" borderId="23" xfId="3" applyFont="1" applyBorder="1" applyProtection="1">
      <alignment vertical="center"/>
    </xf>
    <xf numFmtId="0" fontId="13" fillId="0" borderId="19" xfId="3" applyFont="1" applyBorder="1" applyProtection="1">
      <alignment vertical="center"/>
    </xf>
    <xf numFmtId="0" fontId="4" fillId="0" borderId="1" xfId="3" applyFont="1" applyBorder="1" applyProtection="1">
      <alignment vertical="center"/>
    </xf>
    <xf numFmtId="0" fontId="7" fillId="0" borderId="0" xfId="7" applyNumberFormat="1" applyFont="1" applyAlignment="1" applyProtection="1">
      <alignment horizontal="right" vertical="top"/>
    </xf>
    <xf numFmtId="0" fontId="4" fillId="0" borderId="0" xfId="7" applyNumberFormat="1" applyFont="1" applyProtection="1">
      <alignment vertical="center"/>
    </xf>
    <xf numFmtId="0" fontId="4" fillId="0" borderId="0" xfId="7" applyNumberFormat="1" applyFont="1" applyAlignment="1" applyProtection="1">
      <alignment horizontal="left" vertical="center"/>
    </xf>
    <xf numFmtId="38" fontId="24" fillId="2" borderId="18" xfId="9" applyNumberFormat="1" applyFont="1" applyFill="1" applyBorder="1" applyAlignment="1" applyProtection="1">
      <alignment horizontal="right" vertical="center"/>
      <protection locked="0"/>
    </xf>
    <xf numFmtId="38" fontId="24" fillId="2" borderId="3" xfId="9" applyNumberFormat="1" applyFont="1" applyFill="1" applyBorder="1" applyAlignment="1" applyProtection="1">
      <alignment horizontal="right" vertical="center"/>
      <protection locked="0"/>
    </xf>
    <xf numFmtId="38" fontId="24" fillId="2" borderId="7" xfId="9" applyNumberFormat="1" applyFont="1" applyFill="1" applyBorder="1" applyAlignment="1" applyProtection="1">
      <alignment horizontal="right" vertical="center"/>
      <protection locked="0"/>
    </xf>
    <xf numFmtId="38" fontId="24" fillId="2" borderId="8" xfId="9" applyNumberFormat="1" applyFont="1" applyFill="1" applyBorder="1" applyAlignment="1" applyProtection="1">
      <alignment horizontal="right" vertical="center"/>
      <protection locked="0"/>
    </xf>
  </cellXfs>
  <cellStyles count="11">
    <cellStyle name="ハイパーリンク" xfId="1" builtinId="8"/>
    <cellStyle name="桁区切り" xfId="9" builtinId="6"/>
    <cellStyle name="桁区切り 2" xfId="5" xr:uid="{00000000-0005-0000-0000-000002000000}"/>
    <cellStyle name="桁区切り 3" xfId="8" xr:uid="{00000000-0005-0000-0000-000003000000}"/>
    <cellStyle name="標準" xfId="0" builtinId="0"/>
    <cellStyle name="標準 3 3" xfId="4" xr:uid="{00000000-0005-0000-0000-000005000000}"/>
    <cellStyle name="標準 5" xfId="3" xr:uid="{00000000-0005-0000-0000-000006000000}"/>
    <cellStyle name="標準 5 2" xfId="2" xr:uid="{00000000-0005-0000-0000-000007000000}"/>
    <cellStyle name="標準 5 2 2" xfId="7" xr:uid="{00000000-0005-0000-0000-000008000000}"/>
    <cellStyle name="標準 5 2 2 2" xfId="10" xr:uid="{00000000-0005-0000-0000-000009000000}"/>
    <cellStyle name="標準 9" xfId="6" xr:uid="{00000000-0005-0000-0000-00000A000000}"/>
  </cellStyles>
  <dxfs count="280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DFC"/>
      <color rgb="FFFF66FF"/>
      <color rgb="FFEEAAFC"/>
      <color rgb="FF000000"/>
      <color rgb="FFFF0000"/>
      <color rgb="FFA6A6A6"/>
      <color rgb="FFE2EFDA"/>
      <color rgb="FFFFE699"/>
      <color rgb="FFC6E0B4"/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X262"/>
  <sheetViews>
    <sheetView showGridLines="0" tabSelected="1" topLeftCell="B1" zoomScaleNormal="100" workbookViewId="0">
      <selection activeCell="B1" sqref="B1"/>
    </sheetView>
  </sheetViews>
  <sheetFormatPr defaultColWidth="9" defaultRowHeight="13.5" x14ac:dyDescent="0.15"/>
  <cols>
    <col min="1" max="1" width="5.125" style="107" hidden="1" customWidth="1"/>
    <col min="2" max="3" width="1.625" style="107" customWidth="1"/>
    <col min="4" max="4" width="6.125" style="107" customWidth="1"/>
    <col min="5" max="5" width="7.625" style="107" customWidth="1"/>
    <col min="6" max="6" width="6.625" style="107" customWidth="1"/>
    <col min="7" max="7" width="5" style="107" customWidth="1"/>
    <col min="8" max="8" width="4.25" style="107" customWidth="1"/>
    <col min="9" max="9" width="1.625" style="107" customWidth="1"/>
    <col min="10" max="10" width="10.75" style="107" customWidth="1"/>
    <col min="11" max="11" width="14.75" style="107" customWidth="1"/>
    <col min="12" max="12" width="12.25" style="107" customWidth="1"/>
    <col min="13" max="13" width="4.5" style="107" customWidth="1"/>
    <col min="14" max="14" width="5.75" style="107" customWidth="1"/>
    <col min="15" max="15" width="8.375" style="107" customWidth="1"/>
    <col min="16" max="16" width="7.625" style="107" customWidth="1"/>
    <col min="17" max="17" width="8.5" style="107" customWidth="1"/>
    <col min="18" max="18" width="6.5" style="107" customWidth="1"/>
    <col min="19" max="19" width="6.625" style="107" customWidth="1"/>
    <col min="20" max="20" width="7.875" style="107" customWidth="1"/>
    <col min="21" max="21" width="25.625" style="107" customWidth="1"/>
    <col min="22" max="22" width="2.625" style="107" customWidth="1"/>
    <col min="23" max="23" width="3.625" style="107" customWidth="1"/>
    <col min="24" max="24" width="8.75" style="107" hidden="1" customWidth="1"/>
    <col min="25" max="16384" width="9" style="107"/>
  </cols>
  <sheetData>
    <row r="1" spans="1:24" ht="30" customHeight="1" x14ac:dyDescent="0.15">
      <c r="A1" s="380" t="s">
        <v>209</v>
      </c>
      <c r="B1" s="105"/>
      <c r="C1" s="106" t="s">
        <v>194</v>
      </c>
      <c r="D1" s="106"/>
      <c r="Q1" s="108"/>
      <c r="R1" s="108"/>
      <c r="S1" s="109"/>
      <c r="T1" s="109"/>
      <c r="U1" s="379" t="s">
        <v>211</v>
      </c>
      <c r="V1" s="110"/>
      <c r="W1" s="108"/>
    </row>
    <row r="2" spans="1:24" ht="15" hidden="1" customHeight="1" x14ac:dyDescent="0.15">
      <c r="A2" s="380" t="s">
        <v>210</v>
      </c>
      <c r="B2" s="105"/>
      <c r="C2" s="111"/>
      <c r="D2" s="111"/>
      <c r="W2" s="1"/>
      <c r="X2" s="2"/>
    </row>
    <row r="3" spans="1:24" ht="30" customHeight="1" x14ac:dyDescent="0.15">
      <c r="A3" s="380" t="s">
        <v>212</v>
      </c>
      <c r="B3" s="105"/>
      <c r="C3" s="107" t="s">
        <v>206</v>
      </c>
    </row>
    <row r="4" spans="1:24" ht="5.25" customHeight="1" x14ac:dyDescent="0.15">
      <c r="A4" s="105"/>
      <c r="B4" s="105"/>
      <c r="C4" s="112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4"/>
    </row>
    <row r="5" spans="1:24" ht="15" customHeight="1" x14ac:dyDescent="0.15">
      <c r="A5" s="105"/>
      <c r="B5" s="105"/>
      <c r="C5" s="115" t="s">
        <v>205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7"/>
    </row>
    <row r="6" spans="1:24" ht="15" customHeight="1" x14ac:dyDescent="0.15">
      <c r="A6" s="105"/>
      <c r="B6" s="105"/>
      <c r="C6" s="115" t="s">
        <v>27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7"/>
    </row>
    <row r="7" spans="1:24" ht="15" customHeight="1" x14ac:dyDescent="0.15">
      <c r="A7" s="105"/>
      <c r="B7" s="105"/>
      <c r="C7" s="115" t="s">
        <v>28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7"/>
    </row>
    <row r="8" spans="1:24" ht="15" hidden="1" customHeight="1" x14ac:dyDescent="0.15">
      <c r="A8" s="105"/>
      <c r="B8" s="105"/>
      <c r="C8" s="115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7"/>
    </row>
    <row r="9" spans="1:24" ht="7.5" customHeight="1" x14ac:dyDescent="0.15">
      <c r="A9" s="105"/>
      <c r="B9" s="105"/>
      <c r="C9" s="118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20"/>
    </row>
    <row r="10" spans="1:24" ht="15" customHeight="1" x14ac:dyDescent="0.15">
      <c r="A10" s="105"/>
      <c r="B10" s="105"/>
    </row>
    <row r="11" spans="1:24" ht="15" hidden="1" customHeight="1" x14ac:dyDescent="0.15">
      <c r="A11" s="105"/>
      <c r="B11" s="105"/>
    </row>
    <row r="12" spans="1:24" ht="15" customHeight="1" x14ac:dyDescent="0.15">
      <c r="A12" s="105"/>
      <c r="B12" s="105"/>
    </row>
    <row r="13" spans="1:24" ht="20.100000000000001" customHeight="1" x14ac:dyDescent="0.15">
      <c r="A13" s="105"/>
      <c r="B13" s="105"/>
      <c r="C13" s="121" t="s">
        <v>21</v>
      </c>
      <c r="D13" s="122"/>
      <c r="E13" s="122"/>
      <c r="F13" s="122"/>
      <c r="G13" s="122"/>
      <c r="H13" s="123"/>
    </row>
    <row r="14" spans="1:24" ht="20.100000000000001" customHeight="1" x14ac:dyDescent="0.15">
      <c r="A14" s="105"/>
      <c r="B14" s="105"/>
      <c r="C14" s="124"/>
      <c r="D14" s="125"/>
      <c r="E14" s="126"/>
      <c r="F14" s="126"/>
      <c r="G14" s="126"/>
      <c r="H14" s="126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8"/>
    </row>
    <row r="15" spans="1:24" ht="15.75" hidden="1" customHeight="1" x14ac:dyDescent="0.15">
      <c r="A15" s="105"/>
      <c r="B15" s="105"/>
      <c r="C15" s="129"/>
      <c r="D15" s="130"/>
      <c r="E15" s="131"/>
      <c r="F15" s="131"/>
      <c r="G15" s="131"/>
      <c r="H15" s="131"/>
      <c r="I15" s="132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4"/>
    </row>
    <row r="16" spans="1:24" ht="15.75" hidden="1" customHeight="1" x14ac:dyDescent="0.15">
      <c r="A16" s="105"/>
      <c r="B16" s="105"/>
      <c r="C16" s="129"/>
      <c r="D16" s="130"/>
      <c r="E16" s="135"/>
      <c r="F16" s="135"/>
      <c r="G16" s="135"/>
      <c r="H16" s="135"/>
      <c r="I16" s="132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4"/>
    </row>
    <row r="17" spans="1:24" ht="15.75" hidden="1" customHeight="1" x14ac:dyDescent="0.15">
      <c r="A17" s="105"/>
      <c r="B17" s="105"/>
      <c r="C17" s="129"/>
      <c r="D17" s="130"/>
      <c r="E17" s="135"/>
      <c r="F17" s="135"/>
      <c r="G17" s="135"/>
      <c r="H17" s="135"/>
      <c r="I17" s="132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4"/>
    </row>
    <row r="18" spans="1:24" ht="15.75" hidden="1" customHeight="1" x14ac:dyDescent="0.15">
      <c r="A18" s="105"/>
      <c r="B18" s="105"/>
      <c r="C18" s="129"/>
      <c r="D18" s="130"/>
      <c r="E18" s="135"/>
      <c r="F18" s="135"/>
      <c r="G18" s="135"/>
      <c r="H18" s="135"/>
      <c r="I18" s="132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4"/>
    </row>
    <row r="19" spans="1:24" ht="15.75" hidden="1" customHeight="1" x14ac:dyDescent="0.15">
      <c r="A19" s="105"/>
      <c r="B19" s="105"/>
      <c r="C19" s="129"/>
      <c r="D19" s="130"/>
      <c r="E19" s="135"/>
      <c r="F19" s="135"/>
      <c r="G19" s="135"/>
      <c r="H19" s="135"/>
      <c r="I19" s="132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4"/>
    </row>
    <row r="20" spans="1:24" ht="20.100000000000001" customHeight="1" x14ac:dyDescent="0.15">
      <c r="A20" s="105">
        <f>IF(TRIM($I20)="", 1001, 0)</f>
        <v>1001</v>
      </c>
      <c r="B20" s="105"/>
      <c r="C20" s="129"/>
      <c r="D20" s="130">
        <v>1</v>
      </c>
      <c r="E20" s="107" t="s">
        <v>0</v>
      </c>
      <c r="I20" s="76"/>
      <c r="J20" s="77"/>
      <c r="K20" s="77"/>
      <c r="L20" s="77"/>
      <c r="M20" s="77"/>
      <c r="N20" s="135"/>
      <c r="O20" s="135"/>
      <c r="P20" s="135"/>
      <c r="Q20" s="135"/>
      <c r="R20" s="135"/>
      <c r="S20" s="135"/>
      <c r="T20" s="135"/>
      <c r="U20" s="135"/>
      <c r="V20" s="134"/>
      <c r="X20" s="137" t="b">
        <f>OR(COUNTIF(I22, "兵庫県相生市*"), COUNTIF(I71, "兵庫県相生市*"))</f>
        <v>0</v>
      </c>
    </row>
    <row r="21" spans="1:24" ht="20.100000000000001" customHeight="1" x14ac:dyDescent="0.15">
      <c r="A21" s="105"/>
      <c r="B21" s="105"/>
      <c r="C21" s="129"/>
      <c r="D21" s="130"/>
      <c r="E21" s="135"/>
      <c r="F21" s="135"/>
      <c r="G21" s="135"/>
      <c r="H21" s="135"/>
      <c r="I21" s="132"/>
      <c r="J21" s="138" t="s">
        <v>102</v>
      </c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4"/>
    </row>
    <row r="22" spans="1:24" ht="20.100000000000001" customHeight="1" x14ac:dyDescent="0.15">
      <c r="A22" s="105">
        <f>IF(AND(TRIM($I22)&lt;&gt;"", OR(ISERROR(FIND("@"&amp;LEFT($I22,3)&amp;"@", 都道府県3))=FALSE, ISERROR(FIND("@"&amp;LEFT($I22,4)&amp;"@",都道府県4))=FALSE))=FALSE, 1001, 0)</f>
        <v>1001</v>
      </c>
      <c r="B22" s="105"/>
      <c r="C22" s="129"/>
      <c r="D22" s="130">
        <v>2</v>
      </c>
      <c r="E22" s="107" t="s">
        <v>1</v>
      </c>
      <c r="I22" s="55"/>
      <c r="J22" s="55"/>
      <c r="K22" s="55"/>
      <c r="L22" s="55"/>
      <c r="M22" s="55"/>
      <c r="N22" s="55"/>
      <c r="O22" s="55"/>
      <c r="P22" s="55"/>
      <c r="Q22" s="56"/>
      <c r="R22" s="55"/>
      <c r="S22" s="55"/>
      <c r="T22" s="55"/>
      <c r="U22" s="55"/>
      <c r="V22" s="134"/>
    </row>
    <row r="23" spans="1:24" ht="20.100000000000001" customHeight="1" x14ac:dyDescent="0.15">
      <c r="A23" s="105"/>
      <c r="B23" s="105"/>
      <c r="C23" s="129"/>
      <c r="D23" s="130"/>
      <c r="E23" s="135"/>
      <c r="F23" s="135"/>
      <c r="G23" s="135"/>
      <c r="H23" s="135"/>
      <c r="I23" s="132"/>
      <c r="J23" s="138" t="s">
        <v>201</v>
      </c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4"/>
    </row>
    <row r="24" spans="1:24" ht="20.100000000000001" customHeight="1" x14ac:dyDescent="0.15">
      <c r="A24" s="105">
        <f>IF(TRIM($I24)="", 1001, 0)</f>
        <v>1001</v>
      </c>
      <c r="B24" s="105"/>
      <c r="C24" s="129"/>
      <c r="D24" s="130">
        <v>3</v>
      </c>
      <c r="E24" s="107" t="s">
        <v>2</v>
      </c>
      <c r="I24" s="31"/>
      <c r="J24" s="31"/>
      <c r="K24" s="31"/>
      <c r="L24" s="31"/>
      <c r="M24" s="31"/>
      <c r="N24" s="31"/>
      <c r="O24" s="31"/>
      <c r="P24" s="31"/>
      <c r="Q24" s="54"/>
      <c r="R24" s="31"/>
      <c r="S24" s="31"/>
      <c r="T24" s="31"/>
      <c r="U24" s="31"/>
      <c r="V24" s="134"/>
    </row>
    <row r="25" spans="1:24" ht="20.100000000000001" customHeight="1" x14ac:dyDescent="0.15">
      <c r="A25" s="105"/>
      <c r="B25" s="105"/>
      <c r="C25" s="139"/>
      <c r="D25" s="135"/>
      <c r="E25" s="135"/>
      <c r="F25" s="135"/>
      <c r="G25" s="135"/>
      <c r="H25" s="135"/>
      <c r="I25" s="132"/>
      <c r="J25" s="138" t="s">
        <v>187</v>
      </c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4"/>
    </row>
    <row r="26" spans="1:24" ht="20.100000000000001" customHeight="1" x14ac:dyDescent="0.15">
      <c r="A26" s="105">
        <f>IF(TRIM($I26)="", 1001, 0)</f>
        <v>1001</v>
      </c>
      <c r="B26" s="105"/>
      <c r="C26" s="129"/>
      <c r="D26" s="130">
        <v>4</v>
      </c>
      <c r="E26" s="107" t="s">
        <v>3</v>
      </c>
      <c r="I26" s="31"/>
      <c r="J26" s="31"/>
      <c r="K26" s="31"/>
      <c r="L26" s="31"/>
      <c r="M26" s="31"/>
      <c r="N26" s="31"/>
      <c r="O26" s="31"/>
      <c r="P26" s="31"/>
      <c r="Q26" s="54"/>
      <c r="R26" s="31"/>
      <c r="S26" s="31"/>
      <c r="T26" s="31"/>
      <c r="U26" s="31"/>
      <c r="V26" s="134"/>
    </row>
    <row r="27" spans="1:24" ht="20.100000000000001" customHeight="1" x14ac:dyDescent="0.15">
      <c r="A27" s="105"/>
      <c r="B27" s="105"/>
      <c r="C27" s="139"/>
      <c r="D27" s="135"/>
      <c r="E27" s="135"/>
      <c r="F27" s="135"/>
      <c r="G27" s="135"/>
      <c r="H27" s="135"/>
      <c r="I27" s="132"/>
      <c r="J27" s="138" t="s">
        <v>188</v>
      </c>
      <c r="K27" s="136"/>
      <c r="L27" s="136"/>
      <c r="M27" s="136"/>
      <c r="N27" s="136"/>
      <c r="O27" s="136"/>
      <c r="P27" s="136"/>
      <c r="Q27" s="140"/>
      <c r="R27" s="136"/>
      <c r="S27" s="136"/>
      <c r="T27" s="136"/>
      <c r="U27" s="136"/>
      <c r="V27" s="141"/>
    </row>
    <row r="28" spans="1:24" ht="20.100000000000001" customHeight="1" x14ac:dyDescent="0.15">
      <c r="A28" s="105">
        <f>IF(TRIM($I28)="", 1001, 0)</f>
        <v>1001</v>
      </c>
      <c r="B28" s="105"/>
      <c r="C28" s="129"/>
      <c r="D28" s="130">
        <v>5</v>
      </c>
      <c r="E28" s="107" t="s">
        <v>15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134"/>
    </row>
    <row r="29" spans="1:24" ht="20.100000000000001" customHeight="1" x14ac:dyDescent="0.15">
      <c r="A29" s="105"/>
      <c r="B29" s="105"/>
      <c r="C29" s="139"/>
      <c r="D29" s="135"/>
      <c r="E29" s="135"/>
      <c r="F29" s="135"/>
      <c r="G29" s="135"/>
      <c r="H29" s="135"/>
      <c r="I29" s="132"/>
      <c r="J29" s="138" t="s">
        <v>79</v>
      </c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41"/>
    </row>
    <row r="30" spans="1:24" ht="20.100000000000001" customHeight="1" x14ac:dyDescent="0.15">
      <c r="A30" s="105">
        <f>IF(TRIM($I30)="", 1001, 0)</f>
        <v>1001</v>
      </c>
      <c r="B30" s="105"/>
      <c r="C30" s="129"/>
      <c r="D30" s="130">
        <v>6</v>
      </c>
      <c r="E30" s="107" t="s">
        <v>4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134"/>
    </row>
    <row r="31" spans="1:24" ht="20.100000000000001" customHeight="1" x14ac:dyDescent="0.15">
      <c r="A31" s="105"/>
      <c r="B31" s="105"/>
      <c r="C31" s="139"/>
      <c r="D31" s="135"/>
      <c r="E31" s="135"/>
      <c r="F31" s="135"/>
      <c r="G31" s="135"/>
      <c r="H31" s="135"/>
      <c r="I31" s="132"/>
      <c r="J31" s="138" t="s">
        <v>10</v>
      </c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41"/>
    </row>
    <row r="32" spans="1:24" ht="20.100000000000001" customHeight="1" x14ac:dyDescent="0.15">
      <c r="A32" s="105">
        <f>IF(TRIM($I32)="", 1001, 0)</f>
        <v>1001</v>
      </c>
      <c r="B32" s="105"/>
      <c r="C32" s="129"/>
      <c r="D32" s="130">
        <v>7</v>
      </c>
      <c r="E32" s="107" t="s">
        <v>5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134"/>
    </row>
    <row r="33" spans="1:23" ht="20.100000000000001" customHeight="1" x14ac:dyDescent="0.15">
      <c r="A33" s="105"/>
      <c r="B33" s="105"/>
      <c r="C33" s="139"/>
      <c r="D33" s="135"/>
      <c r="E33" s="135"/>
      <c r="F33" s="135"/>
      <c r="G33" s="135"/>
      <c r="H33" s="135"/>
      <c r="I33" s="132"/>
      <c r="J33" s="138" t="s">
        <v>11</v>
      </c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4"/>
    </row>
    <row r="34" spans="1:23" ht="20.100000000000001" customHeight="1" x14ac:dyDescent="0.15">
      <c r="A34" s="105">
        <f>IF(NOT(AND(TRIM($I34)&lt;&gt;"",ISNUMBER(VALUE(SUBSTITUTE($I34,"-",""))))), 1001, 0)</f>
        <v>1001</v>
      </c>
      <c r="B34" s="105"/>
      <c r="C34" s="129"/>
      <c r="D34" s="130">
        <v>8</v>
      </c>
      <c r="E34" s="107" t="s">
        <v>6</v>
      </c>
      <c r="I34" s="31"/>
      <c r="J34" s="31"/>
      <c r="K34" s="31"/>
      <c r="L34" s="31"/>
      <c r="M34" s="31"/>
      <c r="N34" s="135"/>
      <c r="O34" s="135"/>
      <c r="P34" s="135"/>
      <c r="Q34" s="135"/>
      <c r="R34" s="135"/>
      <c r="S34" s="135"/>
      <c r="T34" s="135"/>
      <c r="U34" s="135"/>
      <c r="V34" s="134"/>
    </row>
    <row r="35" spans="1:23" ht="20.100000000000001" customHeight="1" x14ac:dyDescent="0.15">
      <c r="A35" s="105"/>
      <c r="B35" s="105"/>
      <c r="C35" s="139"/>
      <c r="D35" s="135"/>
      <c r="E35" s="135"/>
      <c r="F35" s="135"/>
      <c r="G35" s="135"/>
      <c r="H35" s="135"/>
      <c r="I35" s="132"/>
      <c r="J35" s="138" t="s">
        <v>103</v>
      </c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4"/>
    </row>
    <row r="36" spans="1:23" ht="20.100000000000001" customHeight="1" x14ac:dyDescent="0.15">
      <c r="A36" s="105">
        <f>IF(AND(TRIM($I36)&lt;&gt;"",NOT(ISNUMBER(VALUE(SUBSTITUTE($I36,"-",""))))), 1001, 0)</f>
        <v>0</v>
      </c>
      <c r="B36" s="105"/>
      <c r="C36" s="129"/>
      <c r="D36" s="130">
        <v>9</v>
      </c>
      <c r="E36" s="107" t="s">
        <v>7</v>
      </c>
      <c r="I36" s="31"/>
      <c r="J36" s="31"/>
      <c r="K36" s="31"/>
      <c r="L36" s="31"/>
      <c r="M36" s="31"/>
      <c r="N36" s="135"/>
      <c r="O36" s="135"/>
      <c r="P36" s="135"/>
      <c r="Q36" s="135"/>
      <c r="R36" s="135"/>
      <c r="S36" s="135"/>
      <c r="T36" s="135"/>
      <c r="U36" s="135"/>
      <c r="V36" s="134"/>
    </row>
    <row r="37" spans="1:23" ht="20.100000000000001" customHeight="1" x14ac:dyDescent="0.15">
      <c r="A37" s="105"/>
      <c r="B37" s="105"/>
      <c r="C37" s="139"/>
      <c r="D37" s="135"/>
      <c r="E37" s="135"/>
      <c r="F37" s="135"/>
      <c r="G37" s="135"/>
      <c r="H37" s="135"/>
      <c r="I37" s="132"/>
      <c r="J37" s="138" t="s">
        <v>82</v>
      </c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4"/>
    </row>
    <row r="38" spans="1:23" ht="20.100000000000001" customHeight="1" x14ac:dyDescent="0.15">
      <c r="A38" s="105"/>
      <c r="B38" s="105"/>
      <c r="C38" s="139"/>
      <c r="D38" s="130">
        <v>10</v>
      </c>
      <c r="E38" s="107" t="s">
        <v>9</v>
      </c>
      <c r="I38" s="31"/>
      <c r="J38" s="31"/>
      <c r="K38" s="31"/>
      <c r="L38" s="31"/>
      <c r="M38" s="31"/>
      <c r="N38" s="31"/>
      <c r="O38" s="31"/>
      <c r="P38" s="31"/>
      <c r="Q38" s="78"/>
      <c r="R38" s="31"/>
      <c r="S38" s="31"/>
      <c r="T38" s="31"/>
      <c r="U38" s="31"/>
      <c r="V38" s="134"/>
    </row>
    <row r="39" spans="1:23" ht="20.100000000000001" customHeight="1" x14ac:dyDescent="0.15">
      <c r="A39" s="105"/>
      <c r="B39" s="105"/>
      <c r="C39" s="139"/>
      <c r="D39" s="130"/>
      <c r="I39" s="132"/>
      <c r="J39" s="138" t="s">
        <v>190</v>
      </c>
      <c r="K39" s="142"/>
      <c r="L39" s="138"/>
      <c r="M39" s="138"/>
      <c r="N39" s="138"/>
      <c r="O39" s="138"/>
      <c r="P39" s="138"/>
      <c r="Q39" s="143"/>
      <c r="R39" s="138"/>
      <c r="S39" s="138"/>
      <c r="T39" s="138"/>
      <c r="U39" s="138"/>
      <c r="V39" s="135"/>
      <c r="W39" s="144"/>
    </row>
    <row r="40" spans="1:23" ht="20.100000000000001" customHeight="1" x14ac:dyDescent="0.15">
      <c r="A40" s="105">
        <f>IF(AND($I40&lt;&gt;"一致する", $I40&lt;&gt;"一致しない"), 1001, 0)</f>
        <v>0</v>
      </c>
      <c r="B40" s="105"/>
      <c r="C40" s="129"/>
      <c r="D40" s="130">
        <v>11</v>
      </c>
      <c r="E40" s="107" t="s">
        <v>83</v>
      </c>
      <c r="I40" s="31" t="s">
        <v>88</v>
      </c>
      <c r="J40" s="31"/>
      <c r="K40" s="31"/>
      <c r="L40" s="31"/>
      <c r="M40" s="31"/>
      <c r="N40" s="135"/>
      <c r="O40" s="135"/>
      <c r="P40" s="135"/>
      <c r="Q40" s="135"/>
      <c r="R40" s="135"/>
      <c r="S40" s="135"/>
      <c r="T40" s="135"/>
      <c r="U40" s="135"/>
      <c r="V40" s="134"/>
      <c r="W40" s="135"/>
    </row>
    <row r="41" spans="1:23" ht="20.100000000000001" customHeight="1" x14ac:dyDescent="0.15">
      <c r="A41" s="105"/>
      <c r="B41" s="105"/>
      <c r="C41" s="139"/>
      <c r="D41" s="135"/>
      <c r="E41" s="135"/>
      <c r="F41" s="135"/>
      <c r="G41" s="135"/>
      <c r="H41" s="135"/>
      <c r="I41" s="145"/>
      <c r="J41" s="138" t="s">
        <v>189</v>
      </c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46"/>
      <c r="W41" s="135"/>
    </row>
    <row r="42" spans="1:23" ht="20.100000000000001" customHeight="1" x14ac:dyDescent="0.15">
      <c r="A42" s="105"/>
      <c r="B42" s="105"/>
      <c r="C42" s="147"/>
      <c r="D42" s="148"/>
      <c r="E42" s="148"/>
      <c r="F42" s="148"/>
      <c r="G42" s="148"/>
      <c r="H42" s="148"/>
      <c r="I42" s="149"/>
      <c r="J42" s="149"/>
      <c r="K42" s="15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51"/>
    </row>
    <row r="43" spans="1:23" ht="20.100000000000001" customHeight="1" x14ac:dyDescent="0.15">
      <c r="A43" s="105"/>
      <c r="B43" s="105"/>
      <c r="C43" s="135"/>
      <c r="D43" s="135"/>
      <c r="E43" s="135"/>
      <c r="F43" s="135"/>
      <c r="G43" s="135"/>
      <c r="H43" s="135"/>
      <c r="I43" s="152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35"/>
    </row>
    <row r="44" spans="1:23" ht="15.75" hidden="1" customHeight="1" x14ac:dyDescent="0.15">
      <c r="A44" s="105"/>
      <c r="B44" s="105"/>
      <c r="C44" s="135"/>
      <c r="D44" s="135"/>
      <c r="E44" s="135"/>
      <c r="F44" s="135"/>
      <c r="G44" s="135"/>
      <c r="H44" s="135"/>
      <c r="I44" s="153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5" spans="1:23" ht="15.75" hidden="1" customHeight="1" x14ac:dyDescent="0.15">
      <c r="A45" s="105"/>
      <c r="B45" s="105"/>
      <c r="C45" s="135"/>
      <c r="D45" s="135"/>
      <c r="E45" s="135"/>
      <c r="F45" s="135"/>
      <c r="G45" s="135"/>
      <c r="H45" s="135"/>
      <c r="I45" s="153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</row>
    <row r="46" spans="1:23" ht="15.75" hidden="1" customHeight="1" x14ac:dyDescent="0.15">
      <c r="A46" s="105"/>
      <c r="B46" s="105"/>
      <c r="C46" s="135"/>
      <c r="D46" s="135"/>
      <c r="E46" s="135"/>
      <c r="F46" s="135"/>
      <c r="G46" s="135"/>
      <c r="H46" s="135"/>
      <c r="I46" s="153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</row>
    <row r="47" spans="1:23" ht="15.75" hidden="1" customHeight="1" x14ac:dyDescent="0.15">
      <c r="A47" s="105"/>
      <c r="B47" s="105"/>
      <c r="C47" s="135"/>
      <c r="D47" s="135"/>
      <c r="E47" s="135"/>
      <c r="F47" s="135"/>
      <c r="G47" s="135"/>
      <c r="H47" s="135"/>
      <c r="I47" s="153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3" ht="15.75" hidden="1" customHeight="1" x14ac:dyDescent="0.15">
      <c r="A48" s="105"/>
      <c r="B48" s="105"/>
      <c r="C48" s="135"/>
      <c r="D48" s="135"/>
      <c r="E48" s="135"/>
      <c r="F48" s="135"/>
      <c r="G48" s="135"/>
      <c r="H48" s="135"/>
      <c r="I48" s="153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</row>
    <row r="49" spans="1:22" ht="15.75" hidden="1" customHeight="1" x14ac:dyDescent="0.15">
      <c r="A49" s="105"/>
      <c r="B49" s="105"/>
      <c r="C49" s="135"/>
      <c r="D49" s="135"/>
      <c r="E49" s="135"/>
      <c r="F49" s="135"/>
      <c r="G49" s="135"/>
      <c r="H49" s="135"/>
      <c r="I49" s="153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</row>
    <row r="50" spans="1:22" ht="15.75" hidden="1" customHeight="1" x14ac:dyDescent="0.15">
      <c r="A50" s="105"/>
      <c r="B50" s="105"/>
      <c r="C50" s="135"/>
      <c r="D50" s="135"/>
      <c r="E50" s="135"/>
      <c r="F50" s="135"/>
      <c r="G50" s="135"/>
      <c r="H50" s="135"/>
      <c r="I50" s="153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</row>
    <row r="51" spans="1:22" ht="15.75" hidden="1" customHeight="1" x14ac:dyDescent="0.15">
      <c r="A51" s="105"/>
      <c r="B51" s="105"/>
      <c r="C51" s="135"/>
      <c r="D51" s="135"/>
      <c r="E51" s="135"/>
      <c r="F51" s="135"/>
      <c r="G51" s="135"/>
      <c r="H51" s="135"/>
      <c r="I51" s="153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</row>
    <row r="52" spans="1:22" ht="15.75" hidden="1" customHeight="1" x14ac:dyDescent="0.15">
      <c r="A52" s="105"/>
      <c r="B52" s="105"/>
      <c r="C52" s="135"/>
      <c r="D52" s="135"/>
      <c r="E52" s="135"/>
      <c r="F52" s="135"/>
      <c r="G52" s="135"/>
      <c r="H52" s="135"/>
      <c r="I52" s="153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</row>
    <row r="53" spans="1:22" ht="15.75" hidden="1" customHeight="1" x14ac:dyDescent="0.15">
      <c r="A53" s="105"/>
      <c r="B53" s="105"/>
      <c r="C53" s="135"/>
      <c r="D53" s="135"/>
      <c r="E53" s="135"/>
      <c r="F53" s="135"/>
      <c r="G53" s="135"/>
      <c r="H53" s="135"/>
      <c r="I53" s="153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</row>
    <row r="54" spans="1:22" ht="15.75" hidden="1" customHeight="1" x14ac:dyDescent="0.15">
      <c r="A54" s="105"/>
      <c r="B54" s="105"/>
      <c r="C54" s="135"/>
      <c r="D54" s="135"/>
      <c r="E54" s="135"/>
      <c r="F54" s="135"/>
      <c r="G54" s="135"/>
      <c r="H54" s="135"/>
      <c r="I54" s="153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</row>
    <row r="55" spans="1:22" ht="15.75" hidden="1" customHeight="1" x14ac:dyDescent="0.15">
      <c r="A55" s="105"/>
      <c r="B55" s="105"/>
      <c r="C55" s="135"/>
      <c r="D55" s="135"/>
      <c r="E55" s="135"/>
      <c r="F55" s="135"/>
      <c r="G55" s="135"/>
      <c r="H55" s="135"/>
      <c r="I55" s="153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</row>
    <row r="56" spans="1:22" ht="15.75" hidden="1" customHeight="1" x14ac:dyDescent="0.15">
      <c r="A56" s="105"/>
      <c r="B56" s="105"/>
      <c r="C56" s="135"/>
      <c r="D56" s="135"/>
      <c r="E56" s="135"/>
      <c r="F56" s="135"/>
      <c r="G56" s="135"/>
      <c r="H56" s="135"/>
      <c r="I56" s="153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</row>
    <row r="57" spans="1:22" ht="15.75" hidden="1" customHeight="1" x14ac:dyDescent="0.15">
      <c r="A57" s="105"/>
      <c r="B57" s="105"/>
      <c r="C57" s="135"/>
      <c r="D57" s="135"/>
      <c r="E57" s="135"/>
      <c r="F57" s="135"/>
      <c r="G57" s="135"/>
      <c r="H57" s="135"/>
      <c r="I57" s="153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</row>
    <row r="58" spans="1:22" ht="15.75" hidden="1" customHeight="1" x14ac:dyDescent="0.15">
      <c r="A58" s="105"/>
      <c r="B58" s="105"/>
      <c r="C58" s="135"/>
      <c r="D58" s="135"/>
      <c r="E58" s="135"/>
      <c r="F58" s="135"/>
      <c r="G58" s="135"/>
      <c r="H58" s="135"/>
      <c r="I58" s="153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</row>
    <row r="59" spans="1:22" ht="20.100000000000001" customHeight="1" x14ac:dyDescent="0.15">
      <c r="A59" s="105"/>
      <c r="B59" s="105"/>
      <c r="C59" s="135"/>
      <c r="D59" s="135"/>
      <c r="E59" s="135"/>
      <c r="F59" s="135"/>
      <c r="G59" s="135"/>
      <c r="H59" s="135"/>
      <c r="I59" s="153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</row>
    <row r="60" spans="1:22" ht="20.100000000000001" customHeight="1" x14ac:dyDescent="0.15">
      <c r="A60" s="105"/>
      <c r="B60" s="105"/>
      <c r="C60" s="121" t="s">
        <v>22</v>
      </c>
      <c r="D60" s="122"/>
      <c r="E60" s="122"/>
      <c r="F60" s="122"/>
      <c r="G60" s="122"/>
      <c r="H60" s="123"/>
      <c r="I60" s="154"/>
    </row>
    <row r="61" spans="1:22" ht="20.100000000000001" customHeight="1" x14ac:dyDescent="0.15">
      <c r="A61" s="105"/>
      <c r="B61" s="105"/>
      <c r="C61" s="124"/>
      <c r="D61" s="125"/>
      <c r="E61" s="126"/>
      <c r="F61" s="126"/>
      <c r="G61" s="126"/>
      <c r="H61" s="126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8"/>
    </row>
    <row r="62" spans="1:22" ht="20.100000000000001" customHeight="1" x14ac:dyDescent="0.15">
      <c r="A62" s="105"/>
      <c r="B62" s="105"/>
      <c r="C62" s="124"/>
      <c r="D62" s="155" t="s">
        <v>84</v>
      </c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34"/>
    </row>
    <row r="63" spans="1:22" ht="20.100000000000001" customHeight="1" x14ac:dyDescent="0.15">
      <c r="A63" s="105">
        <f>IF(AND($I63&lt;&gt;"しない", $I63&lt;&gt;"する"), 1001, 0)</f>
        <v>1001</v>
      </c>
      <c r="B63" s="105"/>
      <c r="C63" s="129"/>
      <c r="D63" s="130">
        <v>1</v>
      </c>
      <c r="E63" s="135" t="s">
        <v>24</v>
      </c>
      <c r="F63" s="135"/>
      <c r="G63" s="135"/>
      <c r="H63" s="135"/>
      <c r="I63" s="31"/>
      <c r="J63" s="31"/>
      <c r="K63" s="31"/>
      <c r="L63" s="31"/>
      <c r="M63" s="31"/>
      <c r="N63" s="135"/>
      <c r="O63" s="135"/>
      <c r="P63" s="135"/>
      <c r="Q63" s="135"/>
      <c r="R63" s="135"/>
      <c r="S63" s="135"/>
      <c r="T63" s="135"/>
      <c r="U63" s="135"/>
      <c r="V63" s="134"/>
    </row>
    <row r="64" spans="1:22" ht="20.100000000000001" customHeight="1" x14ac:dyDescent="0.15">
      <c r="A64" s="105"/>
      <c r="B64" s="105"/>
      <c r="C64" s="129"/>
      <c r="D64" s="135"/>
      <c r="E64" s="135"/>
      <c r="F64" s="135"/>
      <c r="G64" s="135"/>
      <c r="H64" s="135"/>
      <c r="I64" s="145"/>
      <c r="J64" s="138" t="s">
        <v>87</v>
      </c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4"/>
    </row>
    <row r="65" spans="1:22" ht="20.100000000000001" hidden="1" customHeight="1" x14ac:dyDescent="0.15">
      <c r="A65" s="105"/>
      <c r="B65" s="105"/>
      <c r="C65" s="129"/>
      <c r="D65" s="135"/>
      <c r="E65" s="135"/>
      <c r="F65" s="135"/>
      <c r="G65" s="135"/>
      <c r="H65" s="135"/>
      <c r="I65" s="145"/>
      <c r="J65" s="136"/>
      <c r="K65" s="136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4"/>
    </row>
    <row r="66" spans="1:22" ht="20.100000000000001" hidden="1" customHeight="1" x14ac:dyDescent="0.15">
      <c r="A66" s="105"/>
      <c r="B66" s="105"/>
      <c r="C66" s="129"/>
      <c r="D66" s="135"/>
      <c r="E66" s="135"/>
      <c r="F66" s="135"/>
      <c r="G66" s="135"/>
      <c r="H66" s="135"/>
      <c r="I66" s="145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4"/>
    </row>
    <row r="67" spans="1:22" ht="20.100000000000001" hidden="1" customHeight="1" x14ac:dyDescent="0.15">
      <c r="A67" s="105"/>
      <c r="B67" s="105"/>
      <c r="C67" s="129"/>
      <c r="D67" s="135"/>
      <c r="E67" s="135"/>
      <c r="F67" s="135"/>
      <c r="G67" s="135"/>
      <c r="H67" s="135"/>
      <c r="I67" s="145"/>
      <c r="J67" s="136"/>
      <c r="K67" s="136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4"/>
    </row>
    <row r="68" spans="1:22" ht="20.100000000000001" hidden="1" customHeight="1" x14ac:dyDescent="0.15">
      <c r="A68" s="105"/>
      <c r="B68" s="105"/>
      <c r="C68" s="129"/>
      <c r="D68" s="135"/>
      <c r="E68" s="135"/>
      <c r="F68" s="135"/>
      <c r="G68" s="135"/>
      <c r="H68" s="135"/>
      <c r="I68" s="145"/>
      <c r="J68" s="136"/>
      <c r="K68" s="136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4"/>
    </row>
    <row r="69" spans="1:22" ht="20.100000000000001" customHeight="1" x14ac:dyDescent="0.15">
      <c r="A69" s="105">
        <f>IF(OR(AND($I63="する",TRIM($I69)=""),AND($I63="しない",NOT(ISBLANK($I69)))), 1001, 0)</f>
        <v>0</v>
      </c>
      <c r="B69" s="105"/>
      <c r="C69" s="129"/>
      <c r="D69" s="130">
        <v>2</v>
      </c>
      <c r="E69" s="107" t="s">
        <v>0</v>
      </c>
      <c r="I69" s="76"/>
      <c r="J69" s="77"/>
      <c r="K69" s="77"/>
      <c r="L69" s="77"/>
      <c r="M69" s="77"/>
      <c r="N69" s="135"/>
      <c r="O69" s="135"/>
      <c r="P69" s="135"/>
      <c r="Q69" s="135"/>
      <c r="R69" s="135"/>
      <c r="S69" s="135"/>
      <c r="T69" s="135"/>
      <c r="U69" s="135"/>
      <c r="V69" s="134"/>
    </row>
    <row r="70" spans="1:22" ht="20.100000000000001" customHeight="1" x14ac:dyDescent="0.15">
      <c r="A70" s="105"/>
      <c r="B70" s="105"/>
      <c r="C70" s="129"/>
      <c r="D70" s="130"/>
      <c r="E70" s="135"/>
      <c r="F70" s="135"/>
      <c r="G70" s="135"/>
      <c r="H70" s="135"/>
      <c r="I70" s="132"/>
      <c r="J70" s="138" t="s">
        <v>102</v>
      </c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4"/>
    </row>
    <row r="71" spans="1:22" ht="20.100000000000001" customHeight="1" x14ac:dyDescent="0.15">
      <c r="A71" s="105">
        <f>IF(OR(AND($I63="する",AND($I71&lt;&gt;"", OR(ISERROR(FIND("@"&amp;LEFT($I71,3)&amp;"@", 都道府県3))=FALSE, ISERROR(FIND("@"&amp;LEFT($I71,4)&amp;"@",都道府県4))=FALSE))=FALSE),AND($I63="しない",NOT(ISBLANK($I71)))), 1001, 0)</f>
        <v>0</v>
      </c>
      <c r="B71" s="105"/>
      <c r="C71" s="129"/>
      <c r="D71" s="130">
        <v>3</v>
      </c>
      <c r="E71" s="107" t="s">
        <v>1</v>
      </c>
      <c r="I71" s="55"/>
      <c r="J71" s="55"/>
      <c r="K71" s="55"/>
      <c r="L71" s="55"/>
      <c r="M71" s="55"/>
      <c r="N71" s="55"/>
      <c r="O71" s="55"/>
      <c r="P71" s="55"/>
      <c r="Q71" s="56"/>
      <c r="R71" s="55"/>
      <c r="S71" s="55"/>
      <c r="T71" s="55"/>
      <c r="U71" s="55"/>
      <c r="V71" s="134"/>
    </row>
    <row r="72" spans="1:22" ht="20.100000000000001" customHeight="1" x14ac:dyDescent="0.15">
      <c r="A72" s="105"/>
      <c r="B72" s="105"/>
      <c r="C72" s="129"/>
      <c r="D72" s="130"/>
      <c r="E72" s="135"/>
      <c r="F72" s="135"/>
      <c r="G72" s="135"/>
      <c r="H72" s="135"/>
      <c r="I72" s="132"/>
      <c r="J72" s="138" t="s">
        <v>201</v>
      </c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4"/>
    </row>
    <row r="73" spans="1:22" ht="20.100000000000001" customHeight="1" x14ac:dyDescent="0.15">
      <c r="A73" s="105">
        <f>IF(OR(AND($I63="する",TRIM($I73)=""),AND($I63="しない",NOT(ISBLANK($I73)))), 1001, 0)</f>
        <v>0</v>
      </c>
      <c r="B73" s="105"/>
      <c r="C73" s="129"/>
      <c r="D73" s="130">
        <v>4</v>
      </c>
      <c r="E73" s="107" t="s">
        <v>2</v>
      </c>
      <c r="I73" s="31"/>
      <c r="J73" s="31"/>
      <c r="K73" s="31"/>
      <c r="L73" s="31"/>
      <c r="M73" s="31"/>
      <c r="N73" s="31"/>
      <c r="O73" s="31"/>
      <c r="P73" s="31"/>
      <c r="Q73" s="54"/>
      <c r="R73" s="31"/>
      <c r="S73" s="31"/>
      <c r="T73" s="31"/>
      <c r="U73" s="31"/>
      <c r="V73" s="134"/>
    </row>
    <row r="74" spans="1:22" ht="30" customHeight="1" x14ac:dyDescent="0.15">
      <c r="A74" s="105"/>
      <c r="B74" s="105"/>
      <c r="C74" s="139"/>
      <c r="D74" s="135"/>
      <c r="I74" s="132"/>
      <c r="J74" s="156" t="s">
        <v>192</v>
      </c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34"/>
    </row>
    <row r="75" spans="1:22" ht="20.100000000000001" customHeight="1" x14ac:dyDescent="0.15">
      <c r="A75" s="105">
        <f>IF(OR(AND($I63="する",TRIM($I75)=""),AND($I63="しない",NOT(ISBLANK($I75)))), 1001, 0)</f>
        <v>0</v>
      </c>
      <c r="B75" s="105"/>
      <c r="C75" s="129"/>
      <c r="D75" s="130">
        <v>5</v>
      </c>
      <c r="E75" s="107" t="s">
        <v>3</v>
      </c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134"/>
    </row>
    <row r="76" spans="1:22" ht="30" customHeight="1" x14ac:dyDescent="0.15">
      <c r="A76" s="105"/>
      <c r="B76" s="105"/>
      <c r="C76" s="139"/>
      <c r="D76" s="135"/>
      <c r="E76" s="135"/>
      <c r="F76" s="135"/>
      <c r="G76" s="135"/>
      <c r="H76" s="135"/>
      <c r="I76" s="132"/>
      <c r="J76" s="156" t="s">
        <v>191</v>
      </c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34"/>
    </row>
    <row r="77" spans="1:22" ht="20.100000000000001" customHeight="1" x14ac:dyDescent="0.15">
      <c r="A77" s="105">
        <f>IF(OR(AND($I63="する",TRIM($I77)=""),AND($I63="しない",NOT(ISBLANK($I77)))), 1001, 0)</f>
        <v>0</v>
      </c>
      <c r="B77" s="105"/>
      <c r="C77" s="129"/>
      <c r="D77" s="130">
        <v>6</v>
      </c>
      <c r="E77" s="107" t="s">
        <v>16</v>
      </c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134"/>
    </row>
    <row r="78" spans="1:22" ht="20.100000000000001" customHeight="1" x14ac:dyDescent="0.15">
      <c r="A78" s="105"/>
      <c r="B78" s="105"/>
      <c r="C78" s="139"/>
      <c r="D78" s="135"/>
      <c r="E78" s="135"/>
      <c r="F78" s="135"/>
      <c r="G78" s="135"/>
      <c r="H78" s="135"/>
      <c r="I78" s="132"/>
      <c r="J78" s="138" t="s">
        <v>104</v>
      </c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4"/>
    </row>
    <row r="79" spans="1:22" ht="20.100000000000001" customHeight="1" x14ac:dyDescent="0.15">
      <c r="A79" s="105">
        <f>IF(OR(AND($I63="する",TRIM($I79)=""),AND($I63="しない",NOT(ISBLANK($I79)))), 1001, 0)</f>
        <v>0</v>
      </c>
      <c r="B79" s="105"/>
      <c r="C79" s="129"/>
      <c r="D79" s="130">
        <v>7</v>
      </c>
      <c r="E79" s="107" t="s">
        <v>17</v>
      </c>
      <c r="I79" s="31"/>
      <c r="J79" s="31"/>
      <c r="K79" s="31"/>
      <c r="L79" s="31"/>
      <c r="M79" s="31"/>
      <c r="N79" s="31"/>
      <c r="O79" s="31"/>
      <c r="P79" s="31"/>
      <c r="Q79" s="54"/>
      <c r="R79" s="31"/>
      <c r="S79" s="31"/>
      <c r="T79" s="31"/>
      <c r="U79" s="31"/>
      <c r="V79" s="134"/>
    </row>
    <row r="80" spans="1:22" ht="20.100000000000001" customHeight="1" x14ac:dyDescent="0.15">
      <c r="A80" s="105"/>
      <c r="B80" s="105"/>
      <c r="C80" s="139"/>
      <c r="D80" s="135"/>
      <c r="E80" s="135"/>
      <c r="F80" s="135"/>
      <c r="G80" s="135"/>
      <c r="H80" s="135"/>
      <c r="I80" s="132"/>
      <c r="J80" s="138" t="s">
        <v>10</v>
      </c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4"/>
    </row>
    <row r="81" spans="1:23" ht="20.100000000000001" customHeight="1" x14ac:dyDescent="0.15">
      <c r="A81" s="105">
        <f>IF(OR(AND($I63="する",TRIM($I81)=""),AND($I63="しない",NOT(ISBLANK($I81)))), 1001, 0)</f>
        <v>0</v>
      </c>
      <c r="B81" s="105"/>
      <c r="C81" s="129"/>
      <c r="D81" s="130">
        <v>8</v>
      </c>
      <c r="E81" s="107" t="s">
        <v>18</v>
      </c>
      <c r="I81" s="31"/>
      <c r="J81" s="31"/>
      <c r="K81" s="31"/>
      <c r="L81" s="31"/>
      <c r="M81" s="31"/>
      <c r="N81" s="31"/>
      <c r="O81" s="31"/>
      <c r="P81" s="31"/>
      <c r="Q81" s="54"/>
      <c r="R81" s="31"/>
      <c r="S81" s="31"/>
      <c r="T81" s="31"/>
      <c r="U81" s="31"/>
      <c r="V81" s="134"/>
    </row>
    <row r="82" spans="1:23" ht="20.100000000000001" customHeight="1" x14ac:dyDescent="0.15">
      <c r="A82" s="105"/>
      <c r="B82" s="105"/>
      <c r="C82" s="139"/>
      <c r="D82" s="135"/>
      <c r="E82" s="135"/>
      <c r="F82" s="135"/>
      <c r="G82" s="135"/>
      <c r="H82" s="135"/>
      <c r="I82" s="132"/>
      <c r="J82" s="138" t="s">
        <v>11</v>
      </c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4"/>
    </row>
    <row r="83" spans="1:23" ht="20.100000000000001" customHeight="1" x14ac:dyDescent="0.15">
      <c r="A83" s="105">
        <f>IF(OR(AND($I63="する",NOT(AND(TRIM($I83)&lt;&gt;"",ISNUMBER(VALUE(SUBSTITUTE($I83,"-","")))))), AND($I63="しない",NOT(ISBLANK($I83)))), 1001, 0)</f>
        <v>0</v>
      </c>
      <c r="B83" s="105"/>
      <c r="C83" s="129"/>
      <c r="D83" s="130">
        <v>9</v>
      </c>
      <c r="E83" s="107" t="s">
        <v>6</v>
      </c>
      <c r="I83" s="31"/>
      <c r="J83" s="31"/>
      <c r="K83" s="31"/>
      <c r="L83" s="31"/>
      <c r="M83" s="31"/>
      <c r="N83" s="135"/>
      <c r="O83" s="135"/>
      <c r="P83" s="135"/>
      <c r="Q83" s="135"/>
      <c r="R83" s="135"/>
      <c r="S83" s="135"/>
      <c r="T83" s="135"/>
      <c r="U83" s="135"/>
      <c r="V83" s="134"/>
    </row>
    <row r="84" spans="1:23" ht="20.100000000000001" customHeight="1" x14ac:dyDescent="0.15">
      <c r="A84" s="105"/>
      <c r="B84" s="105"/>
      <c r="C84" s="139"/>
      <c r="D84" s="135"/>
      <c r="E84" s="135"/>
      <c r="F84" s="135"/>
      <c r="G84" s="135"/>
      <c r="H84" s="135"/>
      <c r="I84" s="132"/>
      <c r="J84" s="138" t="s">
        <v>103</v>
      </c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4"/>
    </row>
    <row r="85" spans="1:23" ht="20.100000000000001" customHeight="1" x14ac:dyDescent="0.15">
      <c r="A85" s="105">
        <f>IF(OR(AND($I63="する",AND(TRIM($I85)&lt;&gt;"",NOT(ISNUMBER(VALUE(SUBSTITUTE($I85,"-","")))))), AND($I63="しない",NOT(ISBLANK($I85)))), 1001, 0)</f>
        <v>0</v>
      </c>
      <c r="B85" s="105"/>
      <c r="C85" s="129"/>
      <c r="D85" s="130">
        <v>10</v>
      </c>
      <c r="E85" s="107" t="s">
        <v>7</v>
      </c>
      <c r="I85" s="31"/>
      <c r="J85" s="31"/>
      <c r="K85" s="31"/>
      <c r="L85" s="31"/>
      <c r="M85" s="31"/>
      <c r="N85" s="135"/>
      <c r="O85" s="135"/>
      <c r="P85" s="135"/>
      <c r="Q85" s="135"/>
      <c r="R85" s="135"/>
      <c r="S85" s="135"/>
      <c r="T85" s="135"/>
      <c r="U85" s="135"/>
      <c r="V85" s="134"/>
    </row>
    <row r="86" spans="1:23" ht="20.100000000000001" customHeight="1" x14ac:dyDescent="0.15">
      <c r="A86" s="105"/>
      <c r="B86" s="105"/>
      <c r="C86" s="139"/>
      <c r="D86" s="135"/>
      <c r="E86" s="135"/>
      <c r="F86" s="135"/>
      <c r="G86" s="135"/>
      <c r="H86" s="135"/>
      <c r="I86" s="132"/>
      <c r="J86" s="138" t="s">
        <v>82</v>
      </c>
      <c r="K86" s="136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4"/>
    </row>
    <row r="87" spans="1:23" ht="20.100000000000001" customHeight="1" x14ac:dyDescent="0.15">
      <c r="A87" s="105">
        <f>IF(AND($I63="しない",NOT(ISBLANK($I87))), 1001, 0)</f>
        <v>0</v>
      </c>
      <c r="B87" s="105"/>
      <c r="C87" s="139"/>
      <c r="D87" s="130">
        <v>11</v>
      </c>
      <c r="E87" s="107" t="s">
        <v>9</v>
      </c>
      <c r="I87" s="31"/>
      <c r="J87" s="31"/>
      <c r="K87" s="31"/>
      <c r="L87" s="31"/>
      <c r="M87" s="31"/>
      <c r="N87" s="31"/>
      <c r="O87" s="31"/>
      <c r="P87" s="31"/>
      <c r="Q87" s="78"/>
      <c r="R87" s="31"/>
      <c r="S87" s="31"/>
      <c r="T87" s="31"/>
      <c r="U87" s="31"/>
      <c r="V87" s="134"/>
    </row>
    <row r="88" spans="1:23" ht="20.100000000000001" customHeight="1" x14ac:dyDescent="0.15">
      <c r="A88" s="105"/>
      <c r="B88" s="105"/>
      <c r="C88" s="139"/>
      <c r="D88" s="130"/>
      <c r="I88" s="132"/>
      <c r="J88" s="138" t="s">
        <v>190</v>
      </c>
      <c r="K88" s="157"/>
      <c r="L88" s="136"/>
      <c r="M88" s="136"/>
      <c r="N88" s="136"/>
      <c r="O88" s="136"/>
      <c r="P88" s="136"/>
      <c r="Q88" s="158"/>
      <c r="R88" s="136"/>
      <c r="S88" s="136"/>
      <c r="T88" s="136"/>
      <c r="U88" s="136"/>
      <c r="V88" s="135"/>
      <c r="W88" s="144"/>
    </row>
    <row r="89" spans="1:23" ht="20.100000000000001" customHeight="1" x14ac:dyDescent="0.15">
      <c r="A89" s="105"/>
      <c r="B89" s="105"/>
      <c r="C89" s="147"/>
      <c r="D89" s="148"/>
      <c r="E89" s="148"/>
      <c r="F89" s="148"/>
      <c r="G89" s="148"/>
      <c r="H89" s="148"/>
      <c r="I89" s="159"/>
      <c r="J89" s="160"/>
      <c r="K89" s="161"/>
      <c r="L89" s="160"/>
      <c r="M89" s="160"/>
      <c r="N89" s="160"/>
      <c r="O89" s="160"/>
      <c r="P89" s="160"/>
      <c r="Q89" s="162"/>
      <c r="R89" s="160"/>
      <c r="S89" s="160"/>
      <c r="T89" s="160"/>
      <c r="U89" s="160"/>
      <c r="V89" s="148"/>
      <c r="W89" s="144"/>
    </row>
    <row r="90" spans="1:23" ht="20.100000000000001" customHeight="1" x14ac:dyDescent="0.15">
      <c r="A90" s="105"/>
      <c r="B90" s="105"/>
      <c r="C90" s="135"/>
      <c r="D90" s="135"/>
      <c r="E90" s="135"/>
      <c r="F90" s="135"/>
      <c r="G90" s="135"/>
      <c r="H90" s="135"/>
      <c r="I90" s="152"/>
      <c r="J90" s="135"/>
      <c r="K90" s="163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</row>
    <row r="91" spans="1:23" ht="15.75" hidden="1" customHeight="1" x14ac:dyDescent="0.15">
      <c r="A91" s="105"/>
      <c r="B91" s="105"/>
      <c r="C91" s="135"/>
      <c r="D91" s="135"/>
      <c r="E91" s="135"/>
      <c r="F91" s="135"/>
      <c r="G91" s="135"/>
      <c r="H91" s="135"/>
      <c r="I91" s="152"/>
      <c r="J91" s="135"/>
      <c r="K91" s="163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</row>
    <row r="92" spans="1:23" ht="15.75" hidden="1" customHeight="1" x14ac:dyDescent="0.15">
      <c r="A92" s="105"/>
      <c r="B92" s="105"/>
      <c r="C92" s="135"/>
      <c r="D92" s="135"/>
      <c r="E92" s="135"/>
      <c r="F92" s="135"/>
      <c r="G92" s="135"/>
      <c r="H92" s="135"/>
      <c r="I92" s="152"/>
      <c r="J92" s="135"/>
      <c r="K92" s="163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</row>
    <row r="93" spans="1:23" ht="15.75" hidden="1" customHeight="1" x14ac:dyDescent="0.15">
      <c r="A93" s="105"/>
      <c r="B93" s="105"/>
      <c r="C93" s="135"/>
      <c r="D93" s="135"/>
      <c r="E93" s="135"/>
      <c r="F93" s="135"/>
      <c r="G93" s="135"/>
      <c r="H93" s="135"/>
      <c r="I93" s="152"/>
      <c r="J93" s="135"/>
      <c r="K93" s="163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</row>
    <row r="94" spans="1:23" ht="15.75" hidden="1" customHeight="1" x14ac:dyDescent="0.15">
      <c r="A94" s="105"/>
      <c r="B94" s="105"/>
      <c r="C94" s="135"/>
      <c r="D94" s="135"/>
      <c r="E94" s="135"/>
      <c r="F94" s="135"/>
      <c r="G94" s="135"/>
      <c r="H94" s="135"/>
      <c r="I94" s="152"/>
      <c r="J94" s="135"/>
      <c r="K94" s="163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</row>
    <row r="95" spans="1:23" ht="15.75" hidden="1" customHeight="1" x14ac:dyDescent="0.15">
      <c r="A95" s="105"/>
      <c r="B95" s="105"/>
      <c r="C95" s="135"/>
      <c r="D95" s="135"/>
      <c r="E95" s="135"/>
      <c r="F95" s="135"/>
      <c r="G95" s="135"/>
      <c r="H95" s="135"/>
      <c r="I95" s="152"/>
      <c r="J95" s="135"/>
      <c r="K95" s="163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</row>
    <row r="96" spans="1:23" ht="15.75" hidden="1" customHeight="1" x14ac:dyDescent="0.15">
      <c r="A96" s="105"/>
      <c r="B96" s="105"/>
      <c r="C96" s="135"/>
      <c r="D96" s="135"/>
      <c r="E96" s="135"/>
      <c r="F96" s="135"/>
      <c r="G96" s="135"/>
      <c r="H96" s="135"/>
      <c r="I96" s="152"/>
      <c r="J96" s="135"/>
      <c r="K96" s="163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</row>
    <row r="97" spans="1:22" ht="15.75" hidden="1" customHeight="1" x14ac:dyDescent="0.15">
      <c r="A97" s="105"/>
      <c r="B97" s="105"/>
      <c r="C97" s="135"/>
      <c r="D97" s="135"/>
      <c r="E97" s="135"/>
      <c r="F97" s="135"/>
      <c r="G97" s="135"/>
      <c r="H97" s="135"/>
      <c r="I97" s="152"/>
      <c r="J97" s="135"/>
      <c r="K97" s="163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</row>
    <row r="98" spans="1:22" ht="15.75" hidden="1" customHeight="1" x14ac:dyDescent="0.15">
      <c r="A98" s="105"/>
      <c r="B98" s="105"/>
      <c r="C98" s="135"/>
      <c r="D98" s="135"/>
      <c r="E98" s="135"/>
      <c r="F98" s="135"/>
      <c r="G98" s="135"/>
      <c r="H98" s="135"/>
      <c r="I98" s="152"/>
      <c r="J98" s="135"/>
      <c r="K98" s="163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</row>
    <row r="99" spans="1:22" ht="15.75" hidden="1" customHeight="1" x14ac:dyDescent="0.15">
      <c r="A99" s="105"/>
      <c r="B99" s="105"/>
      <c r="C99" s="135"/>
      <c r="D99" s="135"/>
      <c r="E99" s="135"/>
      <c r="F99" s="135"/>
      <c r="G99" s="135"/>
      <c r="H99" s="135"/>
      <c r="I99" s="152"/>
      <c r="J99" s="135"/>
      <c r="K99" s="163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</row>
    <row r="100" spans="1:22" ht="15.75" hidden="1" customHeight="1" x14ac:dyDescent="0.15">
      <c r="A100" s="105"/>
      <c r="B100" s="105"/>
      <c r="C100" s="135"/>
      <c r="D100" s="135"/>
      <c r="E100" s="135"/>
      <c r="F100" s="135"/>
      <c r="G100" s="135"/>
      <c r="H100" s="135"/>
      <c r="I100" s="152"/>
      <c r="J100" s="135"/>
      <c r="K100" s="163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</row>
    <row r="101" spans="1:22" ht="15.75" hidden="1" customHeight="1" x14ac:dyDescent="0.15">
      <c r="A101" s="105"/>
      <c r="B101" s="105"/>
      <c r="C101" s="135"/>
      <c r="D101" s="135"/>
      <c r="E101" s="135"/>
      <c r="F101" s="135"/>
      <c r="G101" s="135"/>
      <c r="H101" s="135"/>
      <c r="I101" s="152"/>
      <c r="J101" s="135"/>
      <c r="K101" s="163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</row>
    <row r="102" spans="1:22" ht="15.75" hidden="1" customHeight="1" x14ac:dyDescent="0.15">
      <c r="A102" s="105"/>
      <c r="B102" s="105"/>
      <c r="C102" s="135"/>
      <c r="D102" s="135"/>
      <c r="E102" s="135"/>
      <c r="F102" s="135"/>
      <c r="G102" s="135"/>
      <c r="H102" s="135"/>
      <c r="I102" s="152"/>
      <c r="J102" s="135"/>
      <c r="K102" s="163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</row>
    <row r="103" spans="1:22" ht="15.75" hidden="1" customHeight="1" x14ac:dyDescent="0.15">
      <c r="A103" s="105"/>
      <c r="B103" s="105"/>
      <c r="C103" s="135"/>
      <c r="D103" s="135"/>
      <c r="E103" s="135"/>
      <c r="F103" s="135"/>
      <c r="G103" s="135"/>
      <c r="H103" s="135"/>
      <c r="I103" s="152"/>
      <c r="J103" s="135"/>
      <c r="K103" s="163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</row>
    <row r="104" spans="1:22" ht="15.75" hidden="1" customHeight="1" x14ac:dyDescent="0.15">
      <c r="A104" s="105"/>
      <c r="B104" s="105"/>
      <c r="C104" s="135"/>
      <c r="D104" s="135"/>
      <c r="E104" s="135"/>
      <c r="F104" s="135"/>
      <c r="G104" s="135"/>
      <c r="H104" s="135"/>
      <c r="I104" s="152"/>
      <c r="J104" s="135"/>
      <c r="K104" s="163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</row>
    <row r="105" spans="1:22" ht="15.75" hidden="1" customHeight="1" x14ac:dyDescent="0.15">
      <c r="A105" s="105"/>
      <c r="B105" s="105"/>
      <c r="C105" s="135"/>
      <c r="D105" s="135"/>
      <c r="E105" s="135"/>
      <c r="F105" s="135"/>
      <c r="G105" s="135"/>
      <c r="H105" s="135"/>
      <c r="I105" s="152"/>
      <c r="J105" s="135"/>
      <c r="K105" s="163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</row>
    <row r="106" spans="1:22" ht="15.75" hidden="1" customHeight="1" x14ac:dyDescent="0.15">
      <c r="A106" s="105"/>
      <c r="B106" s="105"/>
      <c r="C106" s="135"/>
      <c r="D106" s="135"/>
      <c r="E106" s="135"/>
      <c r="F106" s="135"/>
      <c r="G106" s="135"/>
      <c r="H106" s="135"/>
      <c r="I106" s="152"/>
      <c r="J106" s="135"/>
      <c r="K106" s="163"/>
      <c r="L106" s="135"/>
      <c r="M106" s="135"/>
      <c r="N106" s="135"/>
      <c r="O106" s="135"/>
      <c r="P106" s="135"/>
      <c r="Q106" s="135"/>
      <c r="R106" s="135"/>
      <c r="S106" s="135"/>
      <c r="T106" s="135"/>
      <c r="U106" s="135"/>
      <c r="V106" s="135"/>
    </row>
    <row r="107" spans="1:22" ht="15.75" hidden="1" customHeight="1" x14ac:dyDescent="0.15">
      <c r="A107" s="105"/>
      <c r="B107" s="105"/>
      <c r="C107" s="135"/>
      <c r="D107" s="135"/>
      <c r="E107" s="135"/>
      <c r="F107" s="135"/>
      <c r="G107" s="135"/>
      <c r="H107" s="135"/>
      <c r="I107" s="152"/>
      <c r="J107" s="135"/>
      <c r="K107" s="163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</row>
    <row r="108" spans="1:22" ht="20.100000000000001" customHeight="1" x14ac:dyDescent="0.15">
      <c r="A108" s="105"/>
      <c r="B108" s="105"/>
      <c r="C108" s="135"/>
      <c r="D108" s="135"/>
      <c r="E108" s="135"/>
      <c r="F108" s="135"/>
      <c r="G108" s="135"/>
      <c r="H108" s="135"/>
      <c r="I108" s="152"/>
      <c r="J108" s="135"/>
      <c r="K108" s="163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</row>
    <row r="109" spans="1:22" ht="20.100000000000001" customHeight="1" x14ac:dyDescent="0.15">
      <c r="A109" s="105"/>
      <c r="B109" s="105"/>
      <c r="C109" s="121" t="s">
        <v>23</v>
      </c>
      <c r="D109" s="122"/>
      <c r="E109" s="122"/>
      <c r="F109" s="122"/>
      <c r="G109" s="122"/>
      <c r="H109" s="123"/>
      <c r="Q109" s="164"/>
    </row>
    <row r="110" spans="1:22" ht="20.100000000000001" customHeight="1" x14ac:dyDescent="0.15">
      <c r="A110" s="105"/>
      <c r="B110" s="105"/>
      <c r="C110" s="165"/>
      <c r="D110" s="166"/>
      <c r="E110" s="166"/>
      <c r="F110" s="166"/>
      <c r="G110" s="166"/>
      <c r="H110" s="166"/>
      <c r="I110" s="167"/>
      <c r="J110" s="127"/>
      <c r="K110" s="167"/>
      <c r="L110" s="127"/>
      <c r="M110" s="127"/>
      <c r="N110" s="127"/>
      <c r="O110" s="127"/>
      <c r="P110" s="127"/>
      <c r="Q110" s="168"/>
      <c r="R110" s="127"/>
      <c r="S110" s="127"/>
      <c r="T110" s="127"/>
      <c r="U110" s="127"/>
      <c r="V110" s="128"/>
    </row>
    <row r="111" spans="1:22" ht="30" customHeight="1" x14ac:dyDescent="0.15">
      <c r="A111" s="105"/>
      <c r="B111" s="105"/>
      <c r="C111" s="165"/>
      <c r="D111" s="169" t="s">
        <v>197</v>
      </c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34"/>
    </row>
    <row r="112" spans="1:22" ht="20.100000000000001" customHeight="1" x14ac:dyDescent="0.15">
      <c r="A112" s="105"/>
      <c r="B112" s="105"/>
      <c r="C112" s="129"/>
      <c r="D112" s="130">
        <v>1</v>
      </c>
      <c r="E112" s="107" t="s">
        <v>8</v>
      </c>
      <c r="I112" s="31"/>
      <c r="J112" s="31"/>
      <c r="K112" s="31"/>
      <c r="L112" s="31"/>
      <c r="M112" s="31"/>
      <c r="N112" s="31"/>
      <c r="O112" s="31"/>
      <c r="P112" s="31"/>
      <c r="Q112" s="84"/>
      <c r="R112" s="31"/>
      <c r="S112" s="31"/>
      <c r="T112" s="31"/>
      <c r="U112" s="31"/>
      <c r="V112" s="134"/>
    </row>
    <row r="113" spans="1:22" ht="20.100000000000001" customHeight="1" x14ac:dyDescent="0.15">
      <c r="A113" s="105"/>
      <c r="B113" s="105"/>
      <c r="C113" s="129"/>
      <c r="D113" s="130"/>
      <c r="E113" s="135"/>
      <c r="F113" s="135"/>
      <c r="G113" s="135"/>
      <c r="H113" s="135"/>
      <c r="I113" s="145"/>
      <c r="J113" s="138" t="s">
        <v>80</v>
      </c>
      <c r="K113" s="157"/>
      <c r="L113" s="136"/>
      <c r="M113" s="136"/>
      <c r="N113" s="136"/>
      <c r="O113" s="136"/>
      <c r="P113" s="136"/>
      <c r="Q113" s="171"/>
      <c r="R113" s="136"/>
      <c r="S113" s="136"/>
      <c r="T113" s="136"/>
      <c r="U113" s="136"/>
      <c r="V113" s="134"/>
    </row>
    <row r="114" spans="1:22" ht="20.100000000000001" customHeight="1" x14ac:dyDescent="0.15">
      <c r="A114" s="105"/>
      <c r="B114" s="105"/>
      <c r="C114" s="129"/>
      <c r="D114" s="130">
        <v>2</v>
      </c>
      <c r="E114" s="107" t="s">
        <v>19</v>
      </c>
      <c r="I114" s="31"/>
      <c r="J114" s="31"/>
      <c r="K114" s="31"/>
      <c r="L114" s="31"/>
      <c r="M114" s="31"/>
      <c r="N114" s="31"/>
      <c r="O114" s="31"/>
      <c r="P114" s="31"/>
      <c r="Q114" s="84"/>
      <c r="R114" s="31"/>
      <c r="S114" s="31"/>
      <c r="T114" s="31"/>
      <c r="U114" s="31"/>
      <c r="V114" s="134"/>
    </row>
    <row r="115" spans="1:22" ht="20.100000000000001" customHeight="1" x14ac:dyDescent="0.15">
      <c r="A115" s="105"/>
      <c r="B115" s="105"/>
      <c r="C115" s="129"/>
      <c r="D115" s="130"/>
      <c r="E115" s="135"/>
      <c r="F115" s="135"/>
      <c r="G115" s="135"/>
      <c r="H115" s="135"/>
      <c r="I115" s="145"/>
      <c r="J115" s="138" t="s">
        <v>10</v>
      </c>
      <c r="K115" s="157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4"/>
    </row>
    <row r="116" spans="1:22" ht="20.100000000000001" customHeight="1" x14ac:dyDescent="0.15">
      <c r="A116" s="105"/>
      <c r="B116" s="105"/>
      <c r="C116" s="129"/>
      <c r="D116" s="130">
        <v>3</v>
      </c>
      <c r="E116" s="107" t="s">
        <v>20</v>
      </c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134"/>
    </row>
    <row r="117" spans="1:22" ht="20.100000000000001" customHeight="1" x14ac:dyDescent="0.15">
      <c r="A117" s="105"/>
      <c r="B117" s="105"/>
      <c r="C117" s="129"/>
      <c r="D117" s="135"/>
      <c r="E117" s="135"/>
      <c r="F117" s="135"/>
      <c r="G117" s="135"/>
      <c r="H117" s="135"/>
      <c r="I117" s="145"/>
      <c r="J117" s="138" t="s">
        <v>11</v>
      </c>
      <c r="K117" s="157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4"/>
    </row>
    <row r="118" spans="1:22" ht="20.100000000000001" customHeight="1" x14ac:dyDescent="0.15">
      <c r="A118" s="105">
        <f>IF(AND(TRIM($I118)&lt;&gt;"",NOT(ISNUMBER(VALUE(SUBSTITUTE($I118,"-",""))))), 1001, 0)</f>
        <v>0</v>
      </c>
      <c r="B118" s="105"/>
      <c r="C118" s="129"/>
      <c r="D118" s="130">
        <v>4</v>
      </c>
      <c r="E118" s="107" t="s">
        <v>6</v>
      </c>
      <c r="I118" s="31"/>
      <c r="J118" s="31"/>
      <c r="K118" s="31"/>
      <c r="L118" s="31"/>
      <c r="M118" s="31"/>
      <c r="O118" s="172" t="s">
        <v>153</v>
      </c>
      <c r="P118" s="172"/>
      <c r="Q118" s="31"/>
      <c r="R118" s="31"/>
      <c r="S118" s="135" t="s">
        <v>154</v>
      </c>
      <c r="U118" s="135"/>
      <c r="V118" s="134"/>
    </row>
    <row r="119" spans="1:22" ht="20.100000000000001" customHeight="1" x14ac:dyDescent="0.15">
      <c r="A119" s="105"/>
      <c r="B119" s="105"/>
      <c r="C119" s="139"/>
      <c r="D119" s="135"/>
      <c r="E119" s="135"/>
      <c r="F119" s="135"/>
      <c r="G119" s="135"/>
      <c r="H119" s="135"/>
      <c r="I119" s="145"/>
      <c r="J119" s="138" t="s">
        <v>103</v>
      </c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4"/>
    </row>
    <row r="120" spans="1:22" ht="20.100000000000001" customHeight="1" x14ac:dyDescent="0.15">
      <c r="A120" s="105">
        <f>IF(AND(TRIM($I120)&lt;&gt;"",NOT(ISNUMBER(VALUE(SUBSTITUTE($I120,"-",""))))), 1001, 0)</f>
        <v>0</v>
      </c>
      <c r="B120" s="105"/>
      <c r="C120" s="129"/>
      <c r="D120" s="130">
        <v>5</v>
      </c>
      <c r="E120" s="107" t="s">
        <v>7</v>
      </c>
      <c r="I120" s="31"/>
      <c r="J120" s="31"/>
      <c r="K120" s="31"/>
      <c r="L120" s="31"/>
      <c r="M120" s="31"/>
      <c r="N120" s="135"/>
      <c r="O120" s="135"/>
      <c r="P120" s="135"/>
      <c r="Q120" s="173"/>
      <c r="R120" s="135"/>
      <c r="S120" s="135"/>
      <c r="T120" s="135"/>
      <c r="U120" s="135"/>
      <c r="V120" s="134"/>
    </row>
    <row r="121" spans="1:22" ht="20.100000000000001" customHeight="1" x14ac:dyDescent="0.15">
      <c r="A121" s="105"/>
      <c r="B121" s="105"/>
      <c r="C121" s="139"/>
      <c r="D121" s="135"/>
      <c r="E121" s="135"/>
      <c r="F121" s="135"/>
      <c r="G121" s="135"/>
      <c r="H121" s="135"/>
      <c r="I121" s="145"/>
      <c r="J121" s="138" t="s">
        <v>82</v>
      </c>
      <c r="K121" s="136"/>
      <c r="L121" s="136"/>
      <c r="M121" s="136"/>
      <c r="N121" s="136"/>
      <c r="O121" s="136"/>
      <c r="P121" s="136"/>
      <c r="Q121" s="136"/>
      <c r="R121" s="136"/>
      <c r="S121" s="136"/>
      <c r="T121" s="136"/>
      <c r="U121" s="136"/>
      <c r="V121" s="134"/>
    </row>
    <row r="122" spans="1:22" ht="20.100000000000001" customHeight="1" x14ac:dyDescent="0.15">
      <c r="A122" s="105"/>
      <c r="B122" s="105"/>
      <c r="C122" s="129"/>
      <c r="D122" s="130">
        <v>6</v>
      </c>
      <c r="E122" s="107" t="s">
        <v>9</v>
      </c>
      <c r="I122" s="31"/>
      <c r="J122" s="31"/>
      <c r="K122" s="31"/>
      <c r="L122" s="31"/>
      <c r="M122" s="31"/>
      <c r="N122" s="31"/>
      <c r="O122" s="31"/>
      <c r="P122" s="31"/>
      <c r="Q122" s="78"/>
      <c r="R122" s="31"/>
      <c r="S122" s="31"/>
      <c r="T122" s="31"/>
      <c r="U122" s="31"/>
      <c r="V122" s="134"/>
    </row>
    <row r="123" spans="1:22" ht="20.100000000000001" customHeight="1" x14ac:dyDescent="0.15">
      <c r="A123" s="105"/>
      <c r="B123" s="105"/>
      <c r="C123" s="139"/>
      <c r="D123" s="135"/>
      <c r="E123" s="135"/>
      <c r="F123" s="135"/>
      <c r="G123" s="135"/>
      <c r="H123" s="135"/>
      <c r="I123" s="132"/>
      <c r="J123" s="138" t="s">
        <v>81</v>
      </c>
      <c r="K123" s="157"/>
      <c r="L123" s="136"/>
      <c r="M123" s="136"/>
      <c r="N123" s="136"/>
      <c r="O123" s="136"/>
      <c r="P123" s="136"/>
      <c r="Q123" s="158"/>
      <c r="R123" s="136"/>
      <c r="S123" s="136"/>
      <c r="T123" s="136"/>
      <c r="U123" s="136"/>
      <c r="V123" s="134"/>
    </row>
    <row r="124" spans="1:22" ht="20.100000000000001" customHeight="1" x14ac:dyDescent="0.15">
      <c r="A124" s="105"/>
      <c r="B124" s="105"/>
      <c r="C124" s="147"/>
      <c r="D124" s="148"/>
      <c r="E124" s="148"/>
      <c r="F124" s="148"/>
      <c r="G124" s="148"/>
      <c r="H124" s="148"/>
      <c r="I124" s="150"/>
      <c r="J124" s="149"/>
      <c r="K124" s="150"/>
      <c r="L124" s="149"/>
      <c r="M124" s="149"/>
      <c r="N124" s="149"/>
      <c r="O124" s="149"/>
      <c r="P124" s="149"/>
      <c r="Q124" s="174"/>
      <c r="R124" s="149"/>
      <c r="S124" s="149"/>
      <c r="T124" s="149"/>
      <c r="U124" s="149"/>
      <c r="V124" s="151"/>
    </row>
    <row r="125" spans="1:22" ht="20.100000000000001" customHeight="1" x14ac:dyDescent="0.15">
      <c r="A125" s="105"/>
      <c r="B125" s="105"/>
      <c r="C125" s="135"/>
      <c r="D125" s="135"/>
      <c r="E125" s="135"/>
      <c r="F125" s="135"/>
      <c r="G125" s="135"/>
      <c r="H125" s="135"/>
      <c r="I125" s="153"/>
      <c r="J125" s="153"/>
      <c r="K125" s="153"/>
      <c r="L125" s="153"/>
      <c r="M125" s="153"/>
      <c r="N125" s="153"/>
      <c r="O125" s="153"/>
      <c r="P125" s="153"/>
      <c r="Q125" s="175"/>
      <c r="R125" s="153"/>
      <c r="S125" s="153"/>
      <c r="T125" s="153"/>
      <c r="U125" s="153"/>
      <c r="V125" s="135"/>
    </row>
    <row r="126" spans="1:22" ht="15.75" hidden="1" customHeight="1" x14ac:dyDescent="0.15">
      <c r="A126" s="105"/>
      <c r="B126" s="105"/>
      <c r="C126" s="135"/>
      <c r="D126" s="135"/>
      <c r="E126" s="135"/>
      <c r="F126" s="135"/>
      <c r="G126" s="135"/>
      <c r="H126" s="135"/>
      <c r="I126" s="153"/>
      <c r="J126" s="153"/>
      <c r="K126" s="153"/>
      <c r="L126" s="153"/>
      <c r="M126" s="153"/>
      <c r="N126" s="153"/>
      <c r="O126" s="153"/>
      <c r="P126" s="153"/>
      <c r="Q126" s="175"/>
      <c r="R126" s="153"/>
      <c r="S126" s="153"/>
      <c r="T126" s="153"/>
      <c r="U126" s="153"/>
      <c r="V126" s="135"/>
    </row>
    <row r="127" spans="1:22" ht="15.75" hidden="1" customHeight="1" x14ac:dyDescent="0.15">
      <c r="A127" s="105"/>
      <c r="B127" s="105"/>
      <c r="C127" s="135"/>
      <c r="D127" s="135"/>
      <c r="E127" s="135"/>
      <c r="F127" s="135"/>
      <c r="G127" s="135"/>
      <c r="H127" s="135"/>
      <c r="I127" s="153"/>
      <c r="J127" s="153"/>
      <c r="K127" s="153"/>
      <c r="L127" s="153"/>
      <c r="M127" s="153"/>
      <c r="N127" s="153"/>
      <c r="O127" s="153"/>
      <c r="P127" s="153"/>
      <c r="Q127" s="175"/>
      <c r="R127" s="153"/>
      <c r="S127" s="153"/>
      <c r="T127" s="153"/>
      <c r="U127" s="153"/>
      <c r="V127" s="135"/>
    </row>
    <row r="128" spans="1:22" ht="15.75" hidden="1" customHeight="1" x14ac:dyDescent="0.15">
      <c r="A128" s="105"/>
      <c r="B128" s="105"/>
      <c r="C128" s="135"/>
      <c r="D128" s="135"/>
      <c r="E128" s="135"/>
      <c r="F128" s="135"/>
      <c r="G128" s="135"/>
      <c r="H128" s="135"/>
      <c r="I128" s="153"/>
      <c r="J128" s="153"/>
      <c r="K128" s="153"/>
      <c r="L128" s="153"/>
      <c r="M128" s="153"/>
      <c r="N128" s="153"/>
      <c r="O128" s="153"/>
      <c r="P128" s="153"/>
      <c r="Q128" s="175"/>
      <c r="R128" s="153"/>
      <c r="S128" s="153"/>
      <c r="T128" s="153"/>
      <c r="U128" s="153"/>
      <c r="V128" s="135"/>
    </row>
    <row r="129" spans="1:22" ht="15.75" hidden="1" customHeight="1" x14ac:dyDescent="0.15">
      <c r="A129" s="105"/>
      <c r="B129" s="105"/>
      <c r="C129" s="135"/>
      <c r="D129" s="135"/>
      <c r="E129" s="135"/>
      <c r="F129" s="135"/>
      <c r="G129" s="135"/>
      <c r="H129" s="135"/>
      <c r="I129" s="153"/>
      <c r="J129" s="153"/>
      <c r="K129" s="153"/>
      <c r="L129" s="153"/>
      <c r="M129" s="153"/>
      <c r="N129" s="153"/>
      <c r="O129" s="153"/>
      <c r="P129" s="153"/>
      <c r="Q129" s="175"/>
      <c r="R129" s="153"/>
      <c r="S129" s="153"/>
      <c r="T129" s="153"/>
      <c r="U129" s="153"/>
      <c r="V129" s="135"/>
    </row>
    <row r="130" spans="1:22" ht="15.75" hidden="1" customHeight="1" x14ac:dyDescent="0.15">
      <c r="A130" s="105"/>
      <c r="B130" s="105"/>
      <c r="C130" s="135"/>
      <c r="D130" s="135"/>
      <c r="E130" s="135"/>
      <c r="F130" s="135"/>
      <c r="G130" s="135"/>
      <c r="H130" s="135"/>
      <c r="I130" s="153"/>
      <c r="J130" s="153"/>
      <c r="K130" s="153"/>
      <c r="L130" s="153"/>
      <c r="M130" s="153"/>
      <c r="N130" s="153"/>
      <c r="O130" s="153"/>
      <c r="P130" s="153"/>
      <c r="Q130" s="175"/>
      <c r="R130" s="153"/>
      <c r="S130" s="153"/>
      <c r="T130" s="153"/>
      <c r="U130" s="153"/>
      <c r="V130" s="135"/>
    </row>
    <row r="131" spans="1:22" ht="15.75" hidden="1" customHeight="1" x14ac:dyDescent="0.15">
      <c r="A131" s="105"/>
      <c r="B131" s="105"/>
      <c r="C131" s="135"/>
      <c r="D131" s="135"/>
      <c r="E131" s="135"/>
      <c r="F131" s="135"/>
      <c r="G131" s="135"/>
      <c r="H131" s="135"/>
      <c r="I131" s="153"/>
      <c r="J131" s="153"/>
      <c r="K131" s="153"/>
      <c r="L131" s="153"/>
      <c r="M131" s="153"/>
      <c r="N131" s="153"/>
      <c r="O131" s="153"/>
      <c r="P131" s="153"/>
      <c r="Q131" s="175"/>
      <c r="R131" s="153"/>
      <c r="S131" s="153"/>
      <c r="T131" s="153"/>
      <c r="U131" s="153"/>
      <c r="V131" s="135"/>
    </row>
    <row r="132" spans="1:22" ht="15.75" hidden="1" customHeight="1" x14ac:dyDescent="0.15">
      <c r="A132" s="105"/>
      <c r="B132" s="105"/>
      <c r="C132" s="135"/>
      <c r="D132" s="135"/>
      <c r="E132" s="135"/>
      <c r="F132" s="135"/>
      <c r="G132" s="135"/>
      <c r="H132" s="135"/>
      <c r="I132" s="153"/>
      <c r="J132" s="153"/>
      <c r="K132" s="153"/>
      <c r="L132" s="153"/>
      <c r="M132" s="153"/>
      <c r="N132" s="153"/>
      <c r="O132" s="153"/>
      <c r="P132" s="153"/>
      <c r="Q132" s="175"/>
      <c r="R132" s="153"/>
      <c r="S132" s="153"/>
      <c r="T132" s="153"/>
      <c r="U132" s="153"/>
      <c r="V132" s="135"/>
    </row>
    <row r="133" spans="1:22" ht="15.75" hidden="1" customHeight="1" x14ac:dyDescent="0.15">
      <c r="A133" s="105"/>
      <c r="B133" s="105"/>
      <c r="C133" s="135"/>
      <c r="D133" s="135"/>
      <c r="E133" s="135"/>
      <c r="F133" s="135"/>
      <c r="G133" s="135"/>
      <c r="H133" s="135"/>
      <c r="I133" s="153"/>
      <c r="J133" s="153"/>
      <c r="K133" s="153"/>
      <c r="L133" s="153"/>
      <c r="M133" s="153"/>
      <c r="N133" s="153"/>
      <c r="O133" s="153"/>
      <c r="P133" s="153"/>
      <c r="Q133" s="175"/>
      <c r="R133" s="153"/>
      <c r="S133" s="153"/>
      <c r="T133" s="153"/>
      <c r="U133" s="153"/>
      <c r="V133" s="135"/>
    </row>
    <row r="134" spans="1:22" ht="15.75" hidden="1" customHeight="1" x14ac:dyDescent="0.15">
      <c r="A134" s="105"/>
      <c r="B134" s="105"/>
      <c r="C134" s="135"/>
      <c r="D134" s="135"/>
      <c r="E134" s="135"/>
      <c r="F134" s="135"/>
      <c r="G134" s="135"/>
      <c r="H134" s="135"/>
      <c r="I134" s="153"/>
      <c r="J134" s="153"/>
      <c r="K134" s="153"/>
      <c r="L134" s="153"/>
      <c r="M134" s="153"/>
      <c r="N134" s="153"/>
      <c r="O134" s="153"/>
      <c r="P134" s="153"/>
      <c r="Q134" s="175"/>
      <c r="R134" s="153"/>
      <c r="S134" s="153"/>
      <c r="T134" s="153"/>
      <c r="U134" s="153"/>
      <c r="V134" s="135"/>
    </row>
    <row r="135" spans="1:22" ht="15.75" hidden="1" customHeight="1" x14ac:dyDescent="0.15">
      <c r="A135" s="105"/>
      <c r="B135" s="105"/>
      <c r="C135" s="135"/>
      <c r="D135" s="135"/>
      <c r="E135" s="135"/>
      <c r="F135" s="135"/>
      <c r="G135" s="135"/>
      <c r="H135" s="135"/>
      <c r="I135" s="153"/>
      <c r="J135" s="153"/>
      <c r="K135" s="153"/>
      <c r="L135" s="153"/>
      <c r="M135" s="153"/>
      <c r="N135" s="153"/>
      <c r="O135" s="153"/>
      <c r="P135" s="153"/>
      <c r="Q135" s="175"/>
      <c r="R135" s="153"/>
      <c r="S135" s="153"/>
      <c r="T135" s="153"/>
      <c r="U135" s="153"/>
      <c r="V135" s="135"/>
    </row>
    <row r="136" spans="1:22" ht="15.75" hidden="1" customHeight="1" x14ac:dyDescent="0.15">
      <c r="A136" s="105"/>
      <c r="B136" s="105"/>
      <c r="C136" s="135"/>
      <c r="D136" s="135"/>
      <c r="E136" s="135"/>
      <c r="F136" s="135"/>
      <c r="G136" s="135"/>
      <c r="H136" s="135"/>
      <c r="I136" s="153"/>
      <c r="J136" s="153"/>
      <c r="K136" s="153"/>
      <c r="L136" s="153"/>
      <c r="M136" s="153"/>
      <c r="N136" s="153"/>
      <c r="O136" s="153"/>
      <c r="P136" s="153"/>
      <c r="Q136" s="175"/>
      <c r="R136" s="153"/>
      <c r="S136" s="153"/>
      <c r="T136" s="153"/>
      <c r="U136" s="153"/>
      <c r="V136" s="135"/>
    </row>
    <row r="137" spans="1:22" ht="15.75" hidden="1" customHeight="1" x14ac:dyDescent="0.15">
      <c r="A137" s="105"/>
      <c r="B137" s="105"/>
      <c r="C137" s="135"/>
      <c r="D137" s="135"/>
      <c r="E137" s="135"/>
      <c r="F137" s="135"/>
      <c r="G137" s="135"/>
      <c r="H137" s="135"/>
      <c r="I137" s="153"/>
      <c r="J137" s="153"/>
      <c r="K137" s="153"/>
      <c r="L137" s="153"/>
      <c r="M137" s="153"/>
      <c r="N137" s="153"/>
      <c r="O137" s="153"/>
      <c r="P137" s="153"/>
      <c r="Q137" s="175"/>
      <c r="R137" s="153"/>
      <c r="S137" s="153"/>
      <c r="T137" s="153"/>
      <c r="U137" s="153"/>
      <c r="V137" s="135"/>
    </row>
    <row r="138" spans="1:22" ht="15.75" hidden="1" customHeight="1" x14ac:dyDescent="0.15">
      <c r="A138" s="105"/>
      <c r="B138" s="105"/>
      <c r="C138" s="135"/>
      <c r="D138" s="135"/>
      <c r="E138" s="135"/>
      <c r="F138" s="135"/>
      <c r="G138" s="135"/>
      <c r="H138" s="135"/>
      <c r="I138" s="153"/>
      <c r="J138" s="153"/>
      <c r="K138" s="153"/>
      <c r="L138" s="153"/>
      <c r="M138" s="153"/>
      <c r="N138" s="153"/>
      <c r="O138" s="153"/>
      <c r="P138" s="153"/>
      <c r="Q138" s="175"/>
      <c r="R138" s="153"/>
      <c r="S138" s="153"/>
      <c r="T138" s="153"/>
      <c r="U138" s="153"/>
      <c r="V138" s="135"/>
    </row>
    <row r="139" spans="1:22" ht="15.75" hidden="1" customHeight="1" x14ac:dyDescent="0.15">
      <c r="A139" s="105"/>
      <c r="B139" s="105"/>
      <c r="C139" s="135"/>
      <c r="D139" s="135"/>
      <c r="E139" s="135"/>
      <c r="F139" s="135"/>
      <c r="G139" s="135"/>
      <c r="H139" s="135"/>
      <c r="I139" s="153"/>
      <c r="J139" s="153"/>
      <c r="K139" s="153"/>
      <c r="L139" s="153"/>
      <c r="M139" s="153"/>
      <c r="N139" s="153"/>
      <c r="O139" s="153"/>
      <c r="P139" s="153"/>
      <c r="Q139" s="175"/>
      <c r="R139" s="153"/>
      <c r="S139" s="153"/>
      <c r="T139" s="153"/>
      <c r="U139" s="153"/>
      <c r="V139" s="135"/>
    </row>
    <row r="140" spans="1:22" ht="15.75" hidden="1" customHeight="1" x14ac:dyDescent="0.15">
      <c r="A140" s="105"/>
      <c r="B140" s="105"/>
      <c r="C140" s="135"/>
      <c r="D140" s="135"/>
      <c r="E140" s="135"/>
      <c r="F140" s="135"/>
      <c r="G140" s="135"/>
      <c r="H140" s="135"/>
      <c r="I140" s="153"/>
      <c r="J140" s="153"/>
      <c r="K140" s="153"/>
      <c r="L140" s="153"/>
      <c r="M140" s="153"/>
      <c r="N140" s="153"/>
      <c r="O140" s="153"/>
      <c r="P140" s="153"/>
      <c r="Q140" s="175"/>
      <c r="R140" s="153"/>
      <c r="S140" s="153"/>
      <c r="T140" s="153"/>
      <c r="U140" s="153"/>
      <c r="V140" s="135"/>
    </row>
    <row r="141" spans="1:22" ht="15.75" hidden="1" customHeight="1" x14ac:dyDescent="0.15">
      <c r="A141" s="105"/>
      <c r="B141" s="105"/>
      <c r="C141" s="135"/>
      <c r="D141" s="135"/>
      <c r="E141" s="135"/>
      <c r="F141" s="135"/>
      <c r="G141" s="135"/>
      <c r="H141" s="135"/>
      <c r="I141" s="153"/>
      <c r="J141" s="153"/>
      <c r="K141" s="153"/>
      <c r="L141" s="153"/>
      <c r="M141" s="153"/>
      <c r="N141" s="153"/>
      <c r="O141" s="153"/>
      <c r="P141" s="153"/>
      <c r="Q141" s="175"/>
      <c r="R141" s="153"/>
      <c r="S141" s="153"/>
      <c r="T141" s="153"/>
      <c r="U141" s="153"/>
      <c r="V141" s="135"/>
    </row>
    <row r="142" spans="1:22" ht="15.75" hidden="1" customHeight="1" x14ac:dyDescent="0.15">
      <c r="A142" s="105"/>
      <c r="B142" s="105"/>
      <c r="C142" s="135"/>
      <c r="D142" s="135"/>
      <c r="E142" s="135"/>
      <c r="F142" s="135"/>
      <c r="G142" s="135"/>
      <c r="H142" s="135"/>
      <c r="I142" s="153"/>
      <c r="J142" s="153"/>
      <c r="K142" s="153"/>
      <c r="L142" s="153"/>
      <c r="M142" s="153"/>
      <c r="N142" s="153"/>
      <c r="O142" s="153"/>
      <c r="P142" s="153"/>
      <c r="Q142" s="175"/>
      <c r="R142" s="153"/>
      <c r="S142" s="153"/>
      <c r="T142" s="153"/>
      <c r="U142" s="153"/>
      <c r="V142" s="135"/>
    </row>
    <row r="143" spans="1:22" ht="15.75" hidden="1" customHeight="1" x14ac:dyDescent="0.15">
      <c r="A143" s="105"/>
      <c r="B143" s="105"/>
      <c r="C143" s="135"/>
      <c r="D143" s="135"/>
      <c r="E143" s="135"/>
      <c r="F143" s="135"/>
      <c r="G143" s="135"/>
      <c r="H143" s="135"/>
      <c r="I143" s="153"/>
      <c r="J143" s="153"/>
      <c r="K143" s="153"/>
      <c r="L143" s="153"/>
      <c r="M143" s="153"/>
      <c r="N143" s="153"/>
      <c r="O143" s="153"/>
      <c r="P143" s="153"/>
      <c r="Q143" s="175"/>
      <c r="R143" s="153"/>
      <c r="S143" s="153"/>
      <c r="T143" s="153"/>
      <c r="U143" s="153"/>
      <c r="V143" s="135"/>
    </row>
    <row r="144" spans="1:22" ht="15.75" hidden="1" customHeight="1" x14ac:dyDescent="0.15">
      <c r="A144" s="105"/>
      <c r="B144" s="105"/>
      <c r="C144" s="135"/>
      <c r="D144" s="135"/>
      <c r="E144" s="135"/>
      <c r="F144" s="135"/>
      <c r="G144" s="135"/>
      <c r="H144" s="135"/>
      <c r="I144" s="153"/>
      <c r="J144" s="153"/>
      <c r="K144" s="153"/>
      <c r="L144" s="153"/>
      <c r="M144" s="153"/>
      <c r="N144" s="153"/>
      <c r="O144" s="153"/>
      <c r="P144" s="153"/>
      <c r="Q144" s="175"/>
      <c r="R144" s="153"/>
      <c r="S144" s="153"/>
      <c r="T144" s="153"/>
      <c r="U144" s="153"/>
      <c r="V144" s="135"/>
    </row>
    <row r="145" spans="1:22" ht="20.100000000000001" customHeight="1" x14ac:dyDescent="0.15">
      <c r="A145" s="105"/>
      <c r="B145" s="105"/>
      <c r="C145" s="135"/>
      <c r="D145" s="135"/>
      <c r="E145" s="135"/>
      <c r="F145" s="135"/>
      <c r="G145" s="135"/>
      <c r="H145" s="135"/>
      <c r="I145" s="153"/>
      <c r="J145" s="135"/>
      <c r="K145" s="135"/>
      <c r="L145" s="135"/>
      <c r="M145" s="135"/>
      <c r="N145" s="135"/>
      <c r="O145" s="135"/>
      <c r="P145" s="135"/>
      <c r="Q145" s="173"/>
      <c r="R145" s="135"/>
      <c r="S145" s="135"/>
      <c r="T145" s="135"/>
      <c r="U145" s="135"/>
      <c r="V145" s="135"/>
    </row>
    <row r="146" spans="1:22" ht="20.100000000000001" customHeight="1" x14ac:dyDescent="0.15">
      <c r="A146" s="105"/>
      <c r="B146" s="105"/>
      <c r="C146" s="121" t="s">
        <v>78</v>
      </c>
      <c r="D146" s="122"/>
      <c r="E146" s="122"/>
      <c r="F146" s="122"/>
      <c r="G146" s="122"/>
      <c r="H146" s="123"/>
      <c r="I146" s="154"/>
      <c r="K146" s="154"/>
    </row>
    <row r="147" spans="1:22" ht="20.100000000000001" customHeight="1" x14ac:dyDescent="0.15">
      <c r="A147" s="105"/>
      <c r="B147" s="105"/>
      <c r="C147" s="124"/>
      <c r="D147" s="125"/>
      <c r="E147" s="125"/>
      <c r="F147" s="125"/>
      <c r="G147" s="125"/>
      <c r="H147" s="125"/>
      <c r="I147" s="127"/>
      <c r="J147" s="127"/>
      <c r="K147" s="127"/>
      <c r="L147" s="127"/>
      <c r="M147" s="127"/>
      <c r="N147" s="127"/>
      <c r="O147" s="127"/>
      <c r="P147" s="127"/>
      <c r="Q147" s="127"/>
      <c r="R147" s="127"/>
      <c r="S147" s="127"/>
      <c r="T147" s="127"/>
      <c r="U147" s="127"/>
      <c r="V147" s="128"/>
    </row>
    <row r="148" spans="1:22" ht="20.100000000000001" customHeight="1" x14ac:dyDescent="0.15">
      <c r="A148" s="105"/>
      <c r="B148" s="105"/>
      <c r="C148" s="124"/>
      <c r="D148" s="176" t="s">
        <v>85</v>
      </c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36"/>
      <c r="U148" s="135"/>
      <c r="V148" s="134"/>
    </row>
    <row r="149" spans="1:22" ht="20.100000000000001" customHeight="1" x14ac:dyDescent="0.15">
      <c r="A149" s="105">
        <f>IF(AND($I149&lt;&gt;"しない", $I149&lt;&gt;"する"), 1001, 0)</f>
        <v>0</v>
      </c>
      <c r="B149" s="105"/>
      <c r="C149" s="124"/>
      <c r="D149" s="130">
        <v>1</v>
      </c>
      <c r="E149" s="131" t="s">
        <v>86</v>
      </c>
      <c r="F149" s="131"/>
      <c r="G149" s="131"/>
      <c r="H149" s="131"/>
      <c r="I149" s="31" t="s">
        <v>89</v>
      </c>
      <c r="J149" s="31"/>
      <c r="K149" s="31"/>
      <c r="L149" s="31"/>
      <c r="M149" s="31"/>
      <c r="N149" s="135"/>
      <c r="O149" s="135"/>
      <c r="P149" s="135"/>
      <c r="Q149" s="135"/>
      <c r="R149" s="135"/>
      <c r="S149" s="135"/>
      <c r="T149" s="135"/>
      <c r="U149" s="135"/>
      <c r="V149" s="134"/>
    </row>
    <row r="150" spans="1:22" ht="20.100000000000001" customHeight="1" x14ac:dyDescent="0.15">
      <c r="A150" s="105"/>
      <c r="B150" s="105"/>
      <c r="C150" s="124"/>
      <c r="D150" s="135"/>
      <c r="E150" s="131"/>
      <c r="F150" s="131"/>
      <c r="G150" s="131"/>
      <c r="H150" s="131"/>
      <c r="I150" s="145"/>
      <c r="J150" s="138" t="s">
        <v>87</v>
      </c>
      <c r="K150" s="136"/>
      <c r="L150" s="136"/>
      <c r="M150" s="136"/>
      <c r="N150" s="136"/>
      <c r="O150" s="136"/>
      <c r="P150" s="136"/>
      <c r="Q150" s="136"/>
      <c r="R150" s="136"/>
      <c r="S150" s="136"/>
      <c r="T150" s="136"/>
      <c r="U150" s="136"/>
      <c r="V150" s="134"/>
    </row>
    <row r="151" spans="1:22" ht="20.100000000000001" customHeight="1" x14ac:dyDescent="0.15">
      <c r="A151" s="105">
        <f>IF(AND($I149="する",TRIM($I151)=""), 1001, 0)</f>
        <v>0</v>
      </c>
      <c r="B151" s="105"/>
      <c r="C151" s="129"/>
      <c r="D151" s="130">
        <v>2</v>
      </c>
      <c r="E151" s="177" t="s">
        <v>0</v>
      </c>
      <c r="F151" s="177"/>
      <c r="G151" s="177"/>
      <c r="H151" s="177"/>
      <c r="I151" s="76"/>
      <c r="J151" s="77"/>
      <c r="K151" s="77"/>
      <c r="L151" s="77"/>
      <c r="M151" s="77"/>
      <c r="N151" s="135"/>
      <c r="O151" s="135"/>
      <c r="P151" s="135"/>
      <c r="Q151" s="135"/>
      <c r="R151" s="135"/>
      <c r="S151" s="135"/>
      <c r="T151" s="135"/>
      <c r="U151" s="135"/>
      <c r="V151" s="134"/>
    </row>
    <row r="152" spans="1:22" ht="20.100000000000001" customHeight="1" x14ac:dyDescent="0.15">
      <c r="A152" s="105"/>
      <c r="B152" s="105"/>
      <c r="C152" s="129"/>
      <c r="D152" s="130"/>
      <c r="E152" s="131"/>
      <c r="F152" s="131"/>
      <c r="G152" s="131"/>
      <c r="H152" s="131"/>
      <c r="I152" s="132"/>
      <c r="J152" s="138" t="s">
        <v>102</v>
      </c>
      <c r="K152" s="136"/>
      <c r="L152" s="136"/>
      <c r="M152" s="136"/>
      <c r="N152" s="136"/>
      <c r="O152" s="136"/>
      <c r="P152" s="136"/>
      <c r="Q152" s="136"/>
      <c r="R152" s="136"/>
      <c r="S152" s="136"/>
      <c r="T152" s="136"/>
      <c r="U152" s="136"/>
      <c r="V152" s="134"/>
    </row>
    <row r="153" spans="1:22" ht="20.100000000000001" customHeight="1" x14ac:dyDescent="0.15">
      <c r="A153" s="105">
        <f>IF(AND($I149="する",TRIM($I153)=""), 1001, 0)</f>
        <v>0</v>
      </c>
      <c r="B153" s="105"/>
      <c r="C153" s="129"/>
      <c r="D153" s="130">
        <v>3</v>
      </c>
      <c r="E153" s="177" t="s">
        <v>1</v>
      </c>
      <c r="F153" s="177"/>
      <c r="G153" s="177"/>
      <c r="H153" s="177"/>
      <c r="I153" s="55"/>
      <c r="J153" s="55"/>
      <c r="K153" s="55"/>
      <c r="L153" s="55"/>
      <c r="M153" s="55"/>
      <c r="N153" s="55"/>
      <c r="O153" s="55"/>
      <c r="P153" s="55"/>
      <c r="Q153" s="56"/>
      <c r="R153" s="55"/>
      <c r="S153" s="55"/>
      <c r="T153" s="55"/>
      <c r="U153" s="55"/>
      <c r="V153" s="134"/>
    </row>
    <row r="154" spans="1:22" ht="20.100000000000001" customHeight="1" x14ac:dyDescent="0.15">
      <c r="A154" s="105"/>
      <c r="B154" s="105"/>
      <c r="C154" s="129"/>
      <c r="D154" s="130"/>
      <c r="E154" s="131"/>
      <c r="F154" s="131"/>
      <c r="G154" s="131"/>
      <c r="H154" s="131"/>
      <c r="I154" s="132"/>
      <c r="J154" s="138" t="s">
        <v>14</v>
      </c>
      <c r="K154" s="136"/>
      <c r="L154" s="136"/>
      <c r="M154" s="136"/>
      <c r="N154" s="136"/>
      <c r="O154" s="136"/>
      <c r="P154" s="136"/>
      <c r="Q154" s="136"/>
      <c r="R154" s="136"/>
      <c r="S154" s="136"/>
      <c r="T154" s="136"/>
      <c r="U154" s="136"/>
      <c r="V154" s="134"/>
    </row>
    <row r="155" spans="1:22" ht="20.100000000000001" customHeight="1" x14ac:dyDescent="0.15">
      <c r="A155" s="105">
        <f>IF(AND($I149="する",TRIM($I155)=""), 1001, 0)</f>
        <v>0</v>
      </c>
      <c r="B155" s="105"/>
      <c r="C155" s="129"/>
      <c r="D155" s="130">
        <v>4</v>
      </c>
      <c r="E155" s="177" t="s">
        <v>25</v>
      </c>
      <c r="F155" s="177"/>
      <c r="G155" s="177"/>
      <c r="H155" s="177"/>
      <c r="I155" s="31"/>
      <c r="J155" s="31"/>
      <c r="K155" s="31"/>
      <c r="L155" s="31"/>
      <c r="M155" s="31"/>
      <c r="N155" s="31"/>
      <c r="O155" s="31"/>
      <c r="P155" s="31"/>
      <c r="Q155" s="54"/>
      <c r="R155" s="31"/>
      <c r="S155" s="31"/>
      <c r="T155" s="31"/>
      <c r="U155" s="31"/>
      <c r="V155" s="134"/>
    </row>
    <row r="156" spans="1:22" ht="20.100000000000001" customHeight="1" x14ac:dyDescent="0.15">
      <c r="A156" s="105"/>
      <c r="B156" s="105"/>
      <c r="C156" s="129"/>
      <c r="D156" s="130"/>
      <c r="E156" s="131"/>
      <c r="F156" s="131"/>
      <c r="G156" s="131"/>
      <c r="H156" s="131"/>
      <c r="I156" s="132"/>
      <c r="J156" s="138" t="s">
        <v>10</v>
      </c>
      <c r="K156" s="136"/>
      <c r="L156" s="136"/>
      <c r="M156" s="136"/>
      <c r="N156" s="136"/>
      <c r="O156" s="136"/>
      <c r="P156" s="136"/>
      <c r="Q156" s="136"/>
      <c r="R156" s="136"/>
      <c r="S156" s="136"/>
      <c r="T156" s="136"/>
      <c r="U156" s="136"/>
      <c r="V156" s="134"/>
    </row>
    <row r="157" spans="1:22" ht="20.100000000000001" customHeight="1" x14ac:dyDescent="0.15">
      <c r="A157" s="105">
        <f>IF(AND($I149="する",TRIM($I157)=""), 1001, 0)</f>
        <v>0</v>
      </c>
      <c r="B157" s="105"/>
      <c r="C157" s="129"/>
      <c r="D157" s="130">
        <v>5</v>
      </c>
      <c r="E157" s="177" t="s">
        <v>26</v>
      </c>
      <c r="F157" s="177"/>
      <c r="G157" s="177"/>
      <c r="H157" s="177"/>
      <c r="I157" s="31"/>
      <c r="J157" s="31"/>
      <c r="K157" s="31"/>
      <c r="L157" s="31"/>
      <c r="M157" s="31"/>
      <c r="N157" s="31"/>
      <c r="O157" s="31"/>
      <c r="P157" s="31"/>
      <c r="Q157" s="54"/>
      <c r="R157" s="31"/>
      <c r="S157" s="31"/>
      <c r="T157" s="31"/>
      <c r="U157" s="31"/>
      <c r="V157" s="134"/>
    </row>
    <row r="158" spans="1:22" ht="20.100000000000001" customHeight="1" x14ac:dyDescent="0.15">
      <c r="A158" s="105"/>
      <c r="B158" s="105"/>
      <c r="C158" s="139"/>
      <c r="D158" s="135"/>
      <c r="E158" s="131"/>
      <c r="F158" s="131"/>
      <c r="G158" s="131"/>
      <c r="H158" s="131"/>
      <c r="I158" s="132"/>
      <c r="J158" s="138" t="s">
        <v>11</v>
      </c>
      <c r="K158" s="136"/>
      <c r="L158" s="136"/>
      <c r="M158" s="136"/>
      <c r="N158" s="136"/>
      <c r="O158" s="136"/>
      <c r="P158" s="136"/>
      <c r="Q158" s="136"/>
      <c r="R158" s="136"/>
      <c r="S158" s="136"/>
      <c r="T158" s="136"/>
      <c r="U158" s="136"/>
      <c r="V158" s="134"/>
    </row>
    <row r="159" spans="1:22" ht="20.100000000000001" customHeight="1" x14ac:dyDescent="0.15">
      <c r="A159" s="105">
        <f>IF(AND($I149="する",NOT(AND(TRIM($I159)&lt;&gt;"",ISNUMBER(VALUE(SUBSTITUTE($I159,"-","")))))), 1001, 0)</f>
        <v>0</v>
      </c>
      <c r="B159" s="105"/>
      <c r="C159" s="129"/>
      <c r="D159" s="130">
        <v>6</v>
      </c>
      <c r="E159" s="177" t="s">
        <v>6</v>
      </c>
      <c r="F159" s="177"/>
      <c r="G159" s="177"/>
      <c r="H159" s="177"/>
      <c r="I159" s="31"/>
      <c r="J159" s="31"/>
      <c r="K159" s="31"/>
      <c r="L159" s="31"/>
      <c r="M159" s="31"/>
      <c r="N159" s="135"/>
      <c r="O159" s="135"/>
      <c r="P159" s="135"/>
      <c r="Q159" s="135"/>
      <c r="R159" s="135"/>
      <c r="S159" s="135"/>
      <c r="T159" s="135"/>
      <c r="U159" s="135"/>
      <c r="V159" s="134"/>
    </row>
    <row r="160" spans="1:22" ht="20.100000000000001" customHeight="1" x14ac:dyDescent="0.15">
      <c r="A160" s="105"/>
      <c r="B160" s="105"/>
      <c r="C160" s="139"/>
      <c r="D160" s="135"/>
      <c r="E160" s="131"/>
      <c r="F160" s="131"/>
      <c r="G160" s="131"/>
      <c r="H160" s="131"/>
      <c r="I160" s="132"/>
      <c r="J160" s="138" t="s">
        <v>103</v>
      </c>
      <c r="K160" s="136"/>
      <c r="L160" s="136"/>
      <c r="M160" s="136"/>
      <c r="N160" s="136"/>
      <c r="O160" s="136"/>
      <c r="P160" s="136"/>
      <c r="Q160" s="136"/>
      <c r="R160" s="136"/>
      <c r="S160" s="136"/>
      <c r="T160" s="136"/>
      <c r="U160" s="136"/>
      <c r="V160" s="134"/>
    </row>
    <row r="161" spans="1:23" ht="20.100000000000001" customHeight="1" x14ac:dyDescent="0.15">
      <c r="A161" s="105">
        <f>IF(AND($I149="する",AND(TRIM($I161)&lt;&gt;"",NOT(ISNUMBER(VALUE(SUBSTITUTE($I161,"-","")))))), 1001, 0)</f>
        <v>0</v>
      </c>
      <c r="B161" s="105"/>
      <c r="C161" s="129"/>
      <c r="D161" s="130">
        <v>7</v>
      </c>
      <c r="E161" s="177" t="s">
        <v>7</v>
      </c>
      <c r="F161" s="177"/>
      <c r="G161" s="177"/>
      <c r="H161" s="177"/>
      <c r="I161" s="31"/>
      <c r="J161" s="31"/>
      <c r="K161" s="31"/>
      <c r="L161" s="31"/>
      <c r="M161" s="31"/>
      <c r="N161" s="135"/>
      <c r="O161" s="135"/>
      <c r="P161" s="135"/>
      <c r="Q161" s="135"/>
      <c r="R161" s="135"/>
      <c r="S161" s="135"/>
      <c r="T161" s="135"/>
      <c r="U161" s="135"/>
      <c r="V161" s="134"/>
    </row>
    <row r="162" spans="1:23" ht="20.100000000000001" customHeight="1" x14ac:dyDescent="0.15">
      <c r="A162" s="105"/>
      <c r="B162" s="105"/>
      <c r="C162" s="139"/>
      <c r="D162" s="135"/>
      <c r="E162" s="131"/>
      <c r="F162" s="131"/>
      <c r="G162" s="131"/>
      <c r="H162" s="131"/>
      <c r="I162" s="132"/>
      <c r="J162" s="138" t="s">
        <v>82</v>
      </c>
      <c r="K162" s="136"/>
      <c r="L162" s="136"/>
      <c r="M162" s="136"/>
      <c r="N162" s="136"/>
      <c r="O162" s="136"/>
      <c r="P162" s="136"/>
      <c r="Q162" s="136"/>
      <c r="R162" s="136"/>
      <c r="S162" s="136"/>
      <c r="T162" s="136"/>
      <c r="U162" s="136"/>
      <c r="V162" s="134"/>
    </row>
    <row r="163" spans="1:23" ht="20.100000000000001" customHeight="1" x14ac:dyDescent="0.15">
      <c r="A163" s="105"/>
      <c r="B163" s="105"/>
      <c r="C163" s="147"/>
      <c r="D163" s="148"/>
      <c r="E163" s="178"/>
      <c r="F163" s="178"/>
      <c r="G163" s="178"/>
      <c r="H163" s="178"/>
      <c r="I163" s="149"/>
      <c r="J163" s="149"/>
      <c r="K163" s="150"/>
      <c r="L163" s="149"/>
      <c r="M163" s="149"/>
      <c r="N163" s="149"/>
      <c r="O163" s="149"/>
      <c r="P163" s="149"/>
      <c r="Q163" s="149"/>
      <c r="R163" s="149"/>
      <c r="S163" s="149"/>
      <c r="T163" s="149"/>
      <c r="U163" s="179"/>
      <c r="V163" s="151"/>
      <c r="W163" s="164"/>
    </row>
    <row r="164" spans="1:23" ht="20.100000000000001" customHeight="1" x14ac:dyDescent="0.15">
      <c r="A164" s="105"/>
      <c r="B164" s="105"/>
      <c r="C164" s="135"/>
      <c r="D164" s="135"/>
      <c r="E164" s="135"/>
      <c r="F164" s="135"/>
      <c r="G164" s="135"/>
      <c r="H164" s="135"/>
      <c r="I164" s="153"/>
      <c r="J164" s="153"/>
      <c r="K164" s="153"/>
      <c r="L164" s="153"/>
      <c r="M164" s="153"/>
      <c r="N164" s="153"/>
      <c r="O164" s="153"/>
      <c r="P164" s="153"/>
      <c r="Q164" s="153"/>
      <c r="R164" s="153"/>
      <c r="S164" s="153"/>
      <c r="T164" s="153"/>
      <c r="U164" s="180"/>
      <c r="V164" s="135"/>
      <c r="W164" s="164"/>
    </row>
    <row r="165" spans="1:23" ht="20.100000000000001" customHeight="1" x14ac:dyDescent="0.15">
      <c r="A165" s="105"/>
      <c r="B165" s="105"/>
      <c r="C165" s="135"/>
      <c r="D165" s="135"/>
      <c r="E165" s="135"/>
      <c r="F165" s="135"/>
      <c r="G165" s="135"/>
      <c r="H165" s="135"/>
      <c r="I165" s="135"/>
      <c r="J165" s="153"/>
      <c r="K165" s="163"/>
      <c r="L165" s="135"/>
      <c r="M165" s="135"/>
      <c r="N165" s="135"/>
      <c r="O165" s="135"/>
      <c r="P165" s="135"/>
      <c r="Q165" s="135"/>
      <c r="R165" s="135"/>
      <c r="S165" s="135"/>
      <c r="T165" s="135"/>
      <c r="U165" s="135"/>
      <c r="V165" s="135"/>
    </row>
    <row r="166" spans="1:23" ht="20.100000000000001" customHeight="1" x14ac:dyDescent="0.15">
      <c r="A166" s="105"/>
      <c r="B166" s="105"/>
      <c r="C166" s="121" t="s">
        <v>29</v>
      </c>
      <c r="D166" s="122"/>
      <c r="E166" s="122"/>
      <c r="F166" s="122"/>
      <c r="G166" s="122"/>
      <c r="H166" s="123"/>
      <c r="I166" s="181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</row>
    <row r="167" spans="1:23" ht="20.100000000000001" customHeight="1" x14ac:dyDescent="0.15">
      <c r="A167" s="105"/>
      <c r="B167" s="105"/>
      <c r="C167" s="183"/>
      <c r="D167" s="184"/>
      <c r="E167" s="184"/>
      <c r="F167" s="184"/>
      <c r="G167" s="184"/>
      <c r="H167" s="184"/>
      <c r="I167" s="184"/>
      <c r="V167" s="185"/>
    </row>
    <row r="168" spans="1:23" ht="20.100000000000001" customHeight="1" x14ac:dyDescent="0.15">
      <c r="A168" s="105"/>
      <c r="B168" s="105"/>
      <c r="C168" s="129"/>
      <c r="D168" s="130">
        <v>1</v>
      </c>
      <c r="E168" s="135" t="s">
        <v>90</v>
      </c>
      <c r="F168" s="135"/>
      <c r="P168" s="186"/>
      <c r="Q168" s="187"/>
      <c r="R168" s="187"/>
      <c r="S168" s="187"/>
      <c r="T168" s="187"/>
      <c r="U168" s="187"/>
      <c r="V168" s="134"/>
    </row>
    <row r="169" spans="1:23" ht="55.5" customHeight="1" x14ac:dyDescent="0.15">
      <c r="A169" s="105"/>
      <c r="B169" s="105"/>
      <c r="C169" s="129"/>
      <c r="D169" s="130"/>
      <c r="E169" s="188" t="s">
        <v>91</v>
      </c>
      <c r="F169" s="188"/>
      <c r="G169" s="188"/>
      <c r="H169" s="188"/>
      <c r="I169" s="188"/>
      <c r="J169" s="188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34"/>
    </row>
    <row r="170" spans="1:23" ht="20.100000000000001" customHeight="1" x14ac:dyDescent="0.15">
      <c r="A170" s="105">
        <f>IF(COUNTIF($K171:$K174,"○")&gt;1, 1001, 0)</f>
        <v>0</v>
      </c>
      <c r="B170" s="381"/>
      <c r="C170" s="129"/>
      <c r="D170" s="130"/>
      <c r="E170" s="189" t="s">
        <v>92</v>
      </c>
      <c r="F170" s="190"/>
      <c r="G170" s="190"/>
      <c r="H170" s="190"/>
      <c r="I170" s="190"/>
      <c r="J170" s="191"/>
      <c r="K170" s="192" t="s">
        <v>93</v>
      </c>
      <c r="L170" s="193" t="s">
        <v>94</v>
      </c>
      <c r="M170" s="194"/>
      <c r="N170" s="194"/>
      <c r="O170" s="195"/>
      <c r="P170" s="196" t="s">
        <v>95</v>
      </c>
      <c r="Q170" s="197"/>
      <c r="R170" s="198"/>
      <c r="U170" s="199"/>
      <c r="V170" s="134"/>
    </row>
    <row r="171" spans="1:23" ht="20.100000000000001" customHeight="1" x14ac:dyDescent="0.15">
      <c r="A171" s="105"/>
      <c r="B171" s="105"/>
      <c r="C171" s="129"/>
      <c r="D171" s="200"/>
      <c r="E171" s="201" t="s">
        <v>96</v>
      </c>
      <c r="F171" s="202"/>
      <c r="G171" s="202"/>
      <c r="H171" s="202"/>
      <c r="I171" s="202"/>
      <c r="J171" s="203"/>
      <c r="K171" s="4"/>
      <c r="L171" s="204"/>
      <c r="M171" s="205"/>
      <c r="N171" s="205"/>
      <c r="O171" s="206"/>
      <c r="P171" s="207"/>
      <c r="Q171" s="208"/>
      <c r="R171" s="209"/>
      <c r="U171" s="199"/>
      <c r="V171" s="134"/>
    </row>
    <row r="172" spans="1:23" ht="20.100000000000001" customHeight="1" x14ac:dyDescent="0.15">
      <c r="A172" s="105">
        <f>IF(AND($K172="○",TRIM($L172)=""), 1001, 0)</f>
        <v>0</v>
      </c>
      <c r="B172" s="105"/>
      <c r="C172" s="129"/>
      <c r="D172" s="200"/>
      <c r="E172" s="210" t="s">
        <v>97</v>
      </c>
      <c r="F172" s="211"/>
      <c r="G172" s="211"/>
      <c r="H172" s="211"/>
      <c r="I172" s="211"/>
      <c r="J172" s="212"/>
      <c r="K172" s="5"/>
      <c r="L172" s="58"/>
      <c r="M172" s="59"/>
      <c r="N172" s="59"/>
      <c r="O172" s="60"/>
      <c r="P172" s="213"/>
      <c r="Q172" s="214"/>
      <c r="R172" s="215"/>
      <c r="U172" s="136"/>
      <c r="V172" s="134"/>
    </row>
    <row r="173" spans="1:23" ht="20.100000000000001" customHeight="1" x14ac:dyDescent="0.15">
      <c r="A173" s="105">
        <f>IF(AND($K173="○",TRIM($L173)=""), 1001, 0)</f>
        <v>0</v>
      </c>
      <c r="B173" s="105"/>
      <c r="C173" s="129"/>
      <c r="D173" s="200"/>
      <c r="E173" s="210" t="s">
        <v>98</v>
      </c>
      <c r="F173" s="211"/>
      <c r="G173" s="211"/>
      <c r="H173" s="211"/>
      <c r="I173" s="211"/>
      <c r="J173" s="212"/>
      <c r="K173" s="6"/>
      <c r="L173" s="58"/>
      <c r="M173" s="59"/>
      <c r="N173" s="59"/>
      <c r="O173" s="60"/>
      <c r="P173" s="216">
        <v>100</v>
      </c>
      <c r="Q173" s="217"/>
      <c r="R173" s="218" t="s">
        <v>99</v>
      </c>
      <c r="U173" s="136"/>
      <c r="V173" s="134"/>
    </row>
    <row r="174" spans="1:23" ht="20.100000000000001" customHeight="1" x14ac:dyDescent="0.15">
      <c r="A174" s="105">
        <f>IF(AND($K174="○",OR(TRIM($L174)="",TRIM($P174)="")), 1001, 0)</f>
        <v>0</v>
      </c>
      <c r="B174" s="105"/>
      <c r="C174" s="129"/>
      <c r="D174" s="200"/>
      <c r="E174" s="219" t="s">
        <v>100</v>
      </c>
      <c r="F174" s="220"/>
      <c r="G174" s="220"/>
      <c r="H174" s="220"/>
      <c r="I174" s="220"/>
      <c r="J174" s="221"/>
      <c r="K174" s="82"/>
      <c r="L174" s="58"/>
      <c r="M174" s="59"/>
      <c r="N174" s="59"/>
      <c r="O174" s="60"/>
      <c r="P174" s="73"/>
      <c r="Q174" s="81"/>
      <c r="R174" s="222" t="s">
        <v>99</v>
      </c>
      <c r="U174" s="136"/>
      <c r="V174" s="134"/>
    </row>
    <row r="175" spans="1:23" ht="20.100000000000001" customHeight="1" x14ac:dyDescent="0.15">
      <c r="A175" s="105"/>
      <c r="B175" s="105"/>
      <c r="C175" s="129"/>
      <c r="D175" s="200"/>
      <c r="E175" s="223"/>
      <c r="F175" s="224"/>
      <c r="G175" s="224"/>
      <c r="H175" s="224"/>
      <c r="I175" s="224"/>
      <c r="J175" s="225"/>
      <c r="K175" s="83"/>
      <c r="L175" s="70"/>
      <c r="M175" s="71"/>
      <c r="N175" s="71"/>
      <c r="O175" s="72"/>
      <c r="P175" s="85"/>
      <c r="Q175" s="86"/>
      <c r="R175" s="226" t="s">
        <v>99</v>
      </c>
      <c r="U175" s="136"/>
      <c r="V175" s="134"/>
    </row>
    <row r="176" spans="1:23" ht="20.100000000000001" customHeight="1" x14ac:dyDescent="0.15">
      <c r="A176" s="105"/>
      <c r="B176" s="105"/>
      <c r="C176" s="129"/>
      <c r="D176" s="130"/>
      <c r="E176" s="227"/>
      <c r="F176" s="227"/>
      <c r="G176" s="227"/>
      <c r="H176" s="227"/>
      <c r="I176" s="227"/>
      <c r="J176" s="227"/>
      <c r="K176" s="136"/>
      <c r="L176" s="136"/>
      <c r="M176" s="136"/>
      <c r="N176" s="136"/>
      <c r="O176" s="136"/>
      <c r="P176" s="136"/>
      <c r="Q176" s="136"/>
      <c r="R176" s="136"/>
      <c r="S176" s="136"/>
      <c r="T176" s="136"/>
      <c r="U176" s="136"/>
      <c r="V176" s="134"/>
    </row>
    <row r="177" spans="1:22" ht="20.100000000000001" customHeight="1" x14ac:dyDescent="0.15">
      <c r="A177" s="105">
        <f>IF(TRIM($I177)="", 1001, 0)</f>
        <v>1001</v>
      </c>
      <c r="B177" s="105"/>
      <c r="C177" s="129"/>
      <c r="D177" s="130">
        <v>2</v>
      </c>
      <c r="E177" s="107" t="s">
        <v>12</v>
      </c>
      <c r="I177" s="57"/>
      <c r="J177" s="57"/>
      <c r="K177" s="57"/>
      <c r="L177" s="57"/>
      <c r="M177" s="57"/>
      <c r="N177" s="135" t="s">
        <v>13</v>
      </c>
      <c r="O177" s="135"/>
      <c r="P177" s="135"/>
      <c r="Q177" s="135"/>
      <c r="R177" s="135"/>
      <c r="S177" s="135"/>
      <c r="T177" s="135"/>
      <c r="U177" s="135"/>
      <c r="V177" s="134"/>
    </row>
    <row r="178" spans="1:22" ht="30" customHeight="1" x14ac:dyDescent="0.15">
      <c r="A178" s="105"/>
      <c r="B178" s="105"/>
      <c r="C178" s="139"/>
      <c r="D178" s="135"/>
      <c r="E178" s="135"/>
      <c r="F178" s="135"/>
      <c r="G178" s="135"/>
      <c r="H178" s="135"/>
      <c r="I178" s="132"/>
      <c r="J178" s="156" t="s">
        <v>193</v>
      </c>
      <c r="K178" s="228"/>
      <c r="L178" s="228"/>
      <c r="M178" s="228"/>
      <c r="N178" s="228"/>
      <c r="O178" s="228"/>
      <c r="P178" s="228"/>
      <c r="Q178" s="228"/>
      <c r="R178" s="228"/>
      <c r="S178" s="228"/>
      <c r="T178" s="228"/>
      <c r="U178" s="228"/>
      <c r="V178" s="134"/>
    </row>
    <row r="179" spans="1:22" ht="20.100000000000001" customHeight="1" x14ac:dyDescent="0.15">
      <c r="A179" s="105"/>
      <c r="B179" s="105"/>
      <c r="C179" s="129"/>
      <c r="D179" s="130">
        <v>3</v>
      </c>
      <c r="E179" s="107" t="s">
        <v>155</v>
      </c>
      <c r="O179" s="135"/>
      <c r="P179" s="135"/>
      <c r="Q179" s="135"/>
      <c r="R179" s="135"/>
      <c r="S179" s="135"/>
      <c r="T179" s="135"/>
      <c r="U179" s="135"/>
      <c r="V179" s="134"/>
    </row>
    <row r="180" spans="1:22" ht="20.100000000000001" customHeight="1" x14ac:dyDescent="0.15">
      <c r="A180" s="105"/>
      <c r="B180" s="105"/>
      <c r="C180" s="129"/>
      <c r="D180" s="130"/>
      <c r="E180" s="229"/>
      <c r="F180" s="229"/>
      <c r="G180" s="229"/>
      <c r="H180" s="229"/>
      <c r="I180" s="230" t="s">
        <v>160</v>
      </c>
      <c r="J180" s="231"/>
      <c r="K180" s="231"/>
      <c r="L180" s="231"/>
      <c r="M180" s="232"/>
      <c r="N180" s="233" t="s">
        <v>156</v>
      </c>
      <c r="O180" s="233"/>
      <c r="P180" s="233"/>
      <c r="Q180" s="233"/>
      <c r="R180" s="234"/>
      <c r="S180" s="234"/>
      <c r="T180" s="234"/>
      <c r="V180" s="235"/>
    </row>
    <row r="181" spans="1:22" ht="20.100000000000001" customHeight="1" x14ac:dyDescent="0.15">
      <c r="A181" s="105">
        <f>IF(OR(TRIM($I181)="",AND($I63="する",TRIM($N181)="")), 1001, 0)</f>
        <v>1001</v>
      </c>
      <c r="B181" s="381"/>
      <c r="C181" s="129"/>
      <c r="D181" s="130"/>
      <c r="E181" s="236" t="s">
        <v>170</v>
      </c>
      <c r="F181" s="236"/>
      <c r="G181" s="236"/>
      <c r="H181" s="236"/>
      <c r="I181" s="42"/>
      <c r="J181" s="43"/>
      <c r="K181" s="43"/>
      <c r="L181" s="43"/>
      <c r="M181" s="44"/>
      <c r="N181" s="37"/>
      <c r="O181" s="38"/>
      <c r="P181" s="38"/>
      <c r="Q181" s="39"/>
      <c r="R181" s="234"/>
      <c r="S181" s="234"/>
      <c r="T181" s="234"/>
      <c r="U181" s="237"/>
      <c r="V181" s="238"/>
    </row>
    <row r="182" spans="1:22" ht="20.100000000000001" customHeight="1" x14ac:dyDescent="0.15">
      <c r="A182" s="105">
        <f>IF(OR(TRIM($I182)="",AND($I63="する",TRIM($N182)="")), 1001, 0)</f>
        <v>1001</v>
      </c>
      <c r="B182" s="381"/>
      <c r="C182" s="129"/>
      <c r="D182" s="130"/>
      <c r="E182" s="239" t="s">
        <v>171</v>
      </c>
      <c r="F182" s="239"/>
      <c r="G182" s="239"/>
      <c r="H182" s="239"/>
      <c r="I182" s="73"/>
      <c r="J182" s="74"/>
      <c r="K182" s="74"/>
      <c r="L182" s="74"/>
      <c r="M182" s="75"/>
      <c r="N182" s="34"/>
      <c r="O182" s="35"/>
      <c r="P182" s="35"/>
      <c r="Q182" s="36"/>
      <c r="R182" s="234"/>
      <c r="S182" s="234"/>
      <c r="T182" s="234"/>
      <c r="U182" s="240"/>
      <c r="V182" s="241"/>
    </row>
    <row r="183" spans="1:22" ht="20.100000000000001" customHeight="1" x14ac:dyDescent="0.15">
      <c r="A183" s="105">
        <f>IF(OR(TRIM($I183)="",AND($I63="する",TRIM($N183)="")), 1001, 0)</f>
        <v>1001</v>
      </c>
      <c r="B183" s="381"/>
      <c r="C183" s="129"/>
      <c r="D183" s="130"/>
      <c r="E183" s="239" t="s">
        <v>172</v>
      </c>
      <c r="F183" s="239"/>
      <c r="G183" s="239"/>
      <c r="H183" s="239"/>
      <c r="I183" s="73"/>
      <c r="J183" s="74"/>
      <c r="K183" s="74"/>
      <c r="L183" s="74"/>
      <c r="M183" s="75"/>
      <c r="N183" s="34"/>
      <c r="O183" s="35"/>
      <c r="P183" s="35"/>
      <c r="Q183" s="36"/>
      <c r="R183" s="234"/>
      <c r="S183" s="234"/>
      <c r="T183" s="234"/>
      <c r="U183" s="240"/>
      <c r="V183" s="241"/>
    </row>
    <row r="184" spans="1:22" ht="20.100000000000001" customHeight="1" x14ac:dyDescent="0.15">
      <c r="A184" s="105"/>
      <c r="B184" s="105"/>
      <c r="C184" s="129"/>
      <c r="D184" s="130"/>
      <c r="E184" s="242" t="s">
        <v>173</v>
      </c>
      <c r="F184" s="242"/>
      <c r="G184" s="242"/>
      <c r="H184" s="242"/>
      <c r="I184" s="243">
        <f>SUM(I181:I183)</f>
        <v>0</v>
      </c>
      <c r="J184" s="244"/>
      <c r="K184" s="244"/>
      <c r="L184" s="244"/>
      <c r="M184" s="245"/>
      <c r="N184" s="246">
        <f>SUM(N181:N183)</f>
        <v>0</v>
      </c>
      <c r="O184" s="247"/>
      <c r="P184" s="247"/>
      <c r="Q184" s="248"/>
      <c r="R184" s="234"/>
      <c r="S184" s="234"/>
      <c r="T184" s="234"/>
      <c r="U184" s="240"/>
      <c r="V184" s="241"/>
    </row>
    <row r="185" spans="1:22" ht="20.100000000000001" customHeight="1" x14ac:dyDescent="0.15">
      <c r="A185" s="105">
        <f>IF(OR(OR(TRIM($I185)="",I185&gt;I184),OR(AND($I63="する",TRIM($N185)=""),$N185&gt;$N184)), 1001, 0)</f>
        <v>1001</v>
      </c>
      <c r="B185" s="381"/>
      <c r="C185" s="129"/>
      <c r="D185" s="130"/>
      <c r="E185" s="249" t="s">
        <v>176</v>
      </c>
      <c r="F185" s="249"/>
      <c r="G185" s="249"/>
      <c r="H185" s="249"/>
      <c r="I185" s="42"/>
      <c r="J185" s="43"/>
      <c r="K185" s="43"/>
      <c r="L185" s="43"/>
      <c r="M185" s="44"/>
      <c r="N185" s="37"/>
      <c r="O185" s="38"/>
      <c r="P185" s="38"/>
      <c r="Q185" s="39"/>
      <c r="R185" s="234"/>
      <c r="S185" s="234"/>
      <c r="T185" s="234"/>
      <c r="U185" s="240"/>
      <c r="V185" s="241"/>
    </row>
    <row r="186" spans="1:22" ht="20.100000000000001" customHeight="1" x14ac:dyDescent="0.15">
      <c r="A186" s="105">
        <f>IF(OR(TRIM($I186)="",AND($I63="する",TRIM($N186)="")), 1001, 0)</f>
        <v>1001</v>
      </c>
      <c r="B186" s="381"/>
      <c r="C186" s="129"/>
      <c r="D186" s="130"/>
      <c r="E186" s="250" t="s">
        <v>175</v>
      </c>
      <c r="F186" s="250"/>
      <c r="G186" s="250"/>
      <c r="H186" s="250"/>
      <c r="I186" s="73"/>
      <c r="J186" s="74"/>
      <c r="K186" s="74"/>
      <c r="L186" s="74"/>
      <c r="M186" s="75"/>
      <c r="N186" s="34"/>
      <c r="O186" s="35"/>
      <c r="P186" s="35"/>
      <c r="Q186" s="36"/>
      <c r="R186" s="234"/>
      <c r="S186" s="234"/>
      <c r="T186" s="234"/>
      <c r="U186" s="240"/>
      <c r="V186" s="241"/>
    </row>
    <row r="187" spans="1:22" s="234" customFormat="1" ht="20.100000000000001" customHeight="1" x14ac:dyDescent="0.15">
      <c r="A187" s="251"/>
      <c r="B187" s="251"/>
      <c r="C187" s="252"/>
      <c r="D187" s="253"/>
      <c r="E187" s="254" t="s">
        <v>174</v>
      </c>
      <c r="F187" s="254"/>
      <c r="G187" s="254"/>
      <c r="H187" s="254"/>
      <c r="I187" s="243">
        <f>SUM(I185:I186)</f>
        <v>0</v>
      </c>
      <c r="J187" s="244"/>
      <c r="K187" s="244"/>
      <c r="L187" s="244"/>
      <c r="M187" s="245"/>
      <c r="N187" s="246">
        <f>SUM(N185:N186)</f>
        <v>0</v>
      </c>
      <c r="O187" s="247"/>
      <c r="P187" s="247"/>
      <c r="Q187" s="248"/>
      <c r="U187" s="240"/>
      <c r="V187" s="241"/>
    </row>
    <row r="188" spans="1:22" s="234" customFormat="1" ht="20.100000000000001" customHeight="1" x14ac:dyDescent="0.15">
      <c r="A188" s="251"/>
      <c r="B188" s="251"/>
      <c r="C188" s="252"/>
      <c r="D188" s="253"/>
      <c r="I188" s="240"/>
      <c r="J188" s="240"/>
      <c r="K188" s="240"/>
      <c r="L188" s="255"/>
      <c r="M188" s="237"/>
      <c r="N188" s="255"/>
      <c r="O188" s="255"/>
      <c r="P188" s="255"/>
      <c r="Q188" s="255"/>
      <c r="R188" s="255"/>
      <c r="S188" s="255"/>
      <c r="T188" s="255"/>
      <c r="U188" s="255"/>
      <c r="V188" s="256"/>
    </row>
    <row r="189" spans="1:22" s="234" customFormat="1" ht="20.100000000000001" customHeight="1" x14ac:dyDescent="0.15">
      <c r="A189" s="251"/>
      <c r="B189" s="251"/>
      <c r="C189" s="252"/>
      <c r="D189" s="253">
        <v>4</v>
      </c>
      <c r="E189" s="234" t="s">
        <v>178</v>
      </c>
      <c r="Q189" s="255"/>
      <c r="R189" s="255"/>
      <c r="S189" s="255"/>
      <c r="T189" s="255"/>
      <c r="U189" s="255"/>
      <c r="V189" s="256"/>
    </row>
    <row r="190" spans="1:22" s="234" customFormat="1" ht="20.100000000000001" customHeight="1" x14ac:dyDescent="0.15">
      <c r="A190" s="251"/>
      <c r="B190" s="251"/>
      <c r="C190" s="252"/>
      <c r="D190" s="253"/>
      <c r="E190" s="234" t="s">
        <v>161</v>
      </c>
      <c r="Q190" s="255"/>
      <c r="R190" s="255"/>
      <c r="S190" s="255"/>
      <c r="T190" s="255"/>
      <c r="U190" s="255"/>
      <c r="V190" s="256"/>
    </row>
    <row r="191" spans="1:22" s="234" customFormat="1" ht="20.100000000000001" customHeight="1" x14ac:dyDescent="0.15">
      <c r="A191" s="251"/>
      <c r="B191" s="251"/>
      <c r="C191" s="252"/>
      <c r="D191" s="253"/>
      <c r="E191" s="257" t="s">
        <v>177</v>
      </c>
      <c r="F191" s="258"/>
      <c r="G191" s="258"/>
      <c r="H191" s="259"/>
      <c r="I191" s="42"/>
      <c r="J191" s="43"/>
      <c r="K191" s="43"/>
      <c r="L191" s="43"/>
      <c r="M191" s="44"/>
      <c r="Q191" s="255"/>
      <c r="R191" s="255"/>
      <c r="S191" s="255"/>
      <c r="T191" s="255"/>
      <c r="U191" s="255"/>
      <c r="V191" s="256"/>
    </row>
    <row r="192" spans="1:22" s="234" customFormat="1" ht="20.100000000000001" customHeight="1" thickBot="1" x14ac:dyDescent="0.2">
      <c r="A192" s="251"/>
      <c r="B192" s="260"/>
      <c r="C192" s="253"/>
      <c r="D192" s="253"/>
      <c r="E192" s="261" t="s">
        <v>158</v>
      </c>
      <c r="F192" s="262"/>
      <c r="G192" s="262"/>
      <c r="H192" s="263"/>
      <c r="I192" s="45"/>
      <c r="J192" s="46"/>
      <c r="K192" s="46"/>
      <c r="L192" s="46"/>
      <c r="M192" s="47"/>
      <c r="Q192" s="255"/>
      <c r="R192" s="255"/>
      <c r="S192" s="255"/>
      <c r="T192" s="255"/>
      <c r="U192" s="255"/>
      <c r="V192" s="256"/>
    </row>
    <row r="193" spans="1:23" s="234" customFormat="1" ht="20.100000000000001" customHeight="1" thickTop="1" x14ac:dyDescent="0.15">
      <c r="A193" s="251"/>
      <c r="B193" s="260"/>
      <c r="C193" s="255"/>
      <c r="D193" s="255"/>
      <c r="E193" s="264" t="s">
        <v>149</v>
      </c>
      <c r="F193" s="265"/>
      <c r="G193" s="265"/>
      <c r="H193" s="266"/>
      <c r="I193" s="267">
        <f>SUM(I191,I192)</f>
        <v>0</v>
      </c>
      <c r="J193" s="268"/>
      <c r="K193" s="268"/>
      <c r="L193" s="268"/>
      <c r="M193" s="269"/>
      <c r="N193" s="270"/>
      <c r="O193" s="270"/>
      <c r="P193" s="270"/>
      <c r="Q193" s="270"/>
      <c r="R193" s="270"/>
      <c r="S193" s="270"/>
      <c r="T193" s="270"/>
      <c r="U193" s="270"/>
      <c r="V193" s="256"/>
    </row>
    <row r="194" spans="1:23" s="234" customFormat="1" ht="20.100000000000001" customHeight="1" x14ac:dyDescent="0.15">
      <c r="A194" s="251"/>
      <c r="B194" s="251"/>
      <c r="C194" s="271"/>
      <c r="D194" s="255"/>
      <c r="E194" s="107"/>
      <c r="F194" s="107"/>
      <c r="G194" s="107"/>
      <c r="H194" s="107"/>
      <c r="I194" s="272"/>
      <c r="J194" s="272"/>
      <c r="K194" s="272"/>
      <c r="L194" s="272"/>
      <c r="M194" s="272"/>
      <c r="N194" s="270"/>
      <c r="O194" s="270"/>
      <c r="P194" s="270"/>
      <c r="Q194" s="270"/>
      <c r="R194" s="270"/>
      <c r="S194" s="270"/>
      <c r="T194" s="270"/>
      <c r="U194" s="270"/>
      <c r="V194" s="256"/>
    </row>
    <row r="195" spans="1:23" ht="20.100000000000001" customHeight="1" x14ac:dyDescent="0.15">
      <c r="A195" s="105"/>
      <c r="B195" s="105"/>
      <c r="C195" s="129"/>
      <c r="D195" s="130">
        <v>5</v>
      </c>
      <c r="E195" s="135" t="s">
        <v>148</v>
      </c>
      <c r="F195" s="135"/>
      <c r="G195" s="135"/>
      <c r="H195" s="135"/>
      <c r="I195" s="273"/>
      <c r="J195" s="274"/>
      <c r="K195" s="274"/>
      <c r="L195" s="274"/>
      <c r="M195" s="274"/>
      <c r="N195" s="274"/>
      <c r="O195" s="274"/>
      <c r="P195" s="274"/>
      <c r="Q195" s="274"/>
      <c r="R195" s="274"/>
      <c r="S195" s="274"/>
      <c r="T195" s="274"/>
      <c r="U195" s="274"/>
      <c r="V195" s="275"/>
      <c r="W195" s="135"/>
    </row>
    <row r="196" spans="1:23" ht="20.100000000000001" customHeight="1" x14ac:dyDescent="0.15">
      <c r="A196" s="276"/>
      <c r="B196" s="105"/>
      <c r="C196" s="124"/>
      <c r="E196" s="277" t="s">
        <v>162</v>
      </c>
      <c r="F196" s="278"/>
      <c r="G196" s="278"/>
      <c r="H196" s="279"/>
      <c r="I196" s="193" t="s">
        <v>166</v>
      </c>
      <c r="J196" s="194"/>
      <c r="K196" s="194"/>
      <c r="L196" s="194"/>
      <c r="M196" s="195"/>
      <c r="V196" s="218"/>
    </row>
    <row r="197" spans="1:23" ht="20.100000000000001" customHeight="1" x14ac:dyDescent="0.15">
      <c r="A197" s="276"/>
      <c r="B197" s="105"/>
      <c r="C197" s="124"/>
      <c r="E197" s="280" t="s">
        <v>163</v>
      </c>
      <c r="F197" s="281"/>
      <c r="G197" s="281"/>
      <c r="H197" s="282"/>
      <c r="I197" s="67"/>
      <c r="J197" s="68"/>
      <c r="K197" s="68"/>
      <c r="L197" s="68"/>
      <c r="M197" s="69"/>
      <c r="V197" s="218"/>
    </row>
    <row r="198" spans="1:23" ht="20.100000000000001" customHeight="1" x14ac:dyDescent="0.15">
      <c r="A198" s="276"/>
      <c r="B198" s="105"/>
      <c r="C198" s="129"/>
      <c r="D198" s="218"/>
      <c r="E198" s="283" t="s">
        <v>164</v>
      </c>
      <c r="F198" s="284"/>
      <c r="G198" s="284"/>
      <c r="H198" s="285"/>
      <c r="I198" s="61"/>
      <c r="J198" s="62"/>
      <c r="K198" s="62"/>
      <c r="L198" s="62"/>
      <c r="M198" s="63"/>
      <c r="V198" s="218"/>
    </row>
    <row r="199" spans="1:23" ht="20.100000000000001" customHeight="1" x14ac:dyDescent="0.15">
      <c r="A199" s="276"/>
      <c r="B199" s="105"/>
      <c r="C199" s="129"/>
      <c r="E199" s="286" t="s">
        <v>165</v>
      </c>
      <c r="F199" s="287"/>
      <c r="G199" s="287"/>
      <c r="H199" s="288"/>
      <c r="I199" s="61"/>
      <c r="J199" s="62"/>
      <c r="K199" s="62"/>
      <c r="L199" s="62"/>
      <c r="M199" s="63"/>
      <c r="V199" s="218"/>
    </row>
    <row r="200" spans="1:23" ht="20.100000000000001" customHeight="1" x14ac:dyDescent="0.15">
      <c r="A200" s="276"/>
      <c r="B200" s="105"/>
      <c r="C200" s="129"/>
      <c r="E200" s="87"/>
      <c r="F200" s="88"/>
      <c r="G200" s="88"/>
      <c r="H200" s="89"/>
      <c r="I200" s="87"/>
      <c r="J200" s="90"/>
      <c r="K200" s="90"/>
      <c r="L200" s="90"/>
      <c r="M200" s="91"/>
      <c r="V200" s="218"/>
    </row>
    <row r="201" spans="1:23" s="234" customFormat="1" ht="30" customHeight="1" x14ac:dyDescent="0.15">
      <c r="A201" s="251"/>
      <c r="B201" s="260"/>
      <c r="C201" s="255"/>
      <c r="D201" s="255"/>
      <c r="E201" s="107"/>
      <c r="F201" s="107"/>
      <c r="G201" s="107"/>
      <c r="H201" s="107"/>
      <c r="I201" s="272"/>
      <c r="J201" s="272"/>
      <c r="K201" s="272"/>
      <c r="L201" s="272"/>
      <c r="M201" s="272"/>
      <c r="N201" s="270"/>
      <c r="O201" s="270"/>
      <c r="P201" s="270"/>
      <c r="Q201" s="270"/>
      <c r="R201" s="270"/>
      <c r="S201" s="270"/>
      <c r="T201" s="270"/>
      <c r="U201" s="270"/>
      <c r="V201" s="256"/>
    </row>
    <row r="202" spans="1:23" s="234" customFormat="1" ht="20.100000000000001" customHeight="1" x14ac:dyDescent="0.15">
      <c r="A202" s="251"/>
      <c r="B202" s="260"/>
      <c r="C202" s="255"/>
      <c r="D202" s="289" t="str">
        <f>"(" &amp; D204 &amp; ")～(" &amp; D216 &amp; ")は市内業者(相生市内に本店・支店、営業所等のある業者)のみ入力してください。"</f>
        <v>(6)～(11)は市内業者(相生市内に本店・支店、営業所等のある業者)のみ入力してください。</v>
      </c>
      <c r="E202" s="107"/>
      <c r="F202" s="107"/>
      <c r="G202" s="107"/>
      <c r="H202" s="107"/>
      <c r="I202" s="272"/>
      <c r="J202" s="272"/>
      <c r="K202" s="272"/>
      <c r="L202" s="272"/>
      <c r="M202" s="272"/>
      <c r="N202" s="270"/>
      <c r="O202" s="270"/>
      <c r="P202" s="270"/>
      <c r="Q202" s="270"/>
      <c r="R202" s="270"/>
      <c r="S202" s="270"/>
      <c r="T202" s="270"/>
      <c r="U202" s="270"/>
      <c r="V202" s="256"/>
    </row>
    <row r="203" spans="1:23" s="234" customFormat="1" ht="20.100000000000001" customHeight="1" x14ac:dyDescent="0.15">
      <c r="A203" s="251"/>
      <c r="B203" s="260"/>
      <c r="C203" s="255"/>
      <c r="D203" s="255"/>
      <c r="E203" s="107"/>
      <c r="F203" s="107"/>
      <c r="G203" s="107"/>
      <c r="H203" s="107"/>
      <c r="I203" s="272"/>
      <c r="J203" s="272"/>
      <c r="K203" s="272"/>
      <c r="L203" s="272"/>
      <c r="M203" s="272"/>
      <c r="N203" s="270"/>
      <c r="O203" s="270"/>
      <c r="P203" s="270"/>
      <c r="Q203" s="270"/>
      <c r="R203" s="270"/>
      <c r="S203" s="270"/>
      <c r="T203" s="270"/>
      <c r="U203" s="270"/>
      <c r="V203" s="256"/>
    </row>
    <row r="204" spans="1:23" ht="20.100000000000001" customHeight="1" x14ac:dyDescent="0.15">
      <c r="A204" s="105">
        <f>IF(AND(所在地, TRIM($I204)=""), 1001, 0)</f>
        <v>0</v>
      </c>
      <c r="B204" s="105"/>
      <c r="C204" s="290"/>
      <c r="D204" s="130">
        <v>6</v>
      </c>
      <c r="E204" s="291" t="s">
        <v>200</v>
      </c>
      <c r="F204" s="292"/>
      <c r="G204" s="292"/>
      <c r="H204" s="292"/>
      <c r="I204" s="31"/>
      <c r="J204" s="31"/>
      <c r="K204" s="31"/>
      <c r="L204" s="31"/>
      <c r="M204" s="31"/>
      <c r="V204" s="218"/>
    </row>
    <row r="205" spans="1:23" ht="20.100000000000001" customHeight="1" x14ac:dyDescent="0.15">
      <c r="A205" s="105"/>
      <c r="B205" s="293"/>
      <c r="C205" s="292"/>
      <c r="D205" s="130"/>
      <c r="E205" s="227" t="s">
        <v>199</v>
      </c>
      <c r="F205" s="292"/>
      <c r="G205" s="292"/>
      <c r="H205" s="292"/>
      <c r="J205" s="138" t="s">
        <v>87</v>
      </c>
      <c r="V205" s="218"/>
    </row>
    <row r="206" spans="1:23" ht="20.100000000000001" customHeight="1" x14ac:dyDescent="0.15">
      <c r="A206" s="105">
        <f>IF(OR(AND(所在地, TRIM($I206)=""),AND(所在地, $I206="その他", TRIM($Q206)="")),1001, 0)</f>
        <v>0</v>
      </c>
      <c r="B206" s="293"/>
      <c r="C206" s="292"/>
      <c r="D206" s="130">
        <v>7</v>
      </c>
      <c r="E206" s="291" t="s">
        <v>157</v>
      </c>
      <c r="F206" s="292"/>
      <c r="G206" s="292"/>
      <c r="H206" s="292"/>
      <c r="I206" s="31"/>
      <c r="J206" s="31"/>
      <c r="K206" s="31"/>
      <c r="L206" s="31"/>
      <c r="M206" s="31"/>
      <c r="O206" s="294" t="s">
        <v>167</v>
      </c>
      <c r="P206" s="294"/>
      <c r="Q206" s="21"/>
      <c r="R206" s="21"/>
      <c r="S206" s="21"/>
      <c r="T206" s="21"/>
      <c r="U206" s="21"/>
      <c r="V206" s="218"/>
    </row>
    <row r="207" spans="1:23" ht="20.100000000000001" customHeight="1" x14ac:dyDescent="0.15">
      <c r="A207" s="105"/>
      <c r="B207" s="293"/>
      <c r="C207" s="292"/>
      <c r="D207" s="130"/>
      <c r="E207" s="227" t="s">
        <v>198</v>
      </c>
      <c r="F207" s="292"/>
      <c r="G207" s="292"/>
      <c r="H207" s="292"/>
      <c r="I207" s="130"/>
      <c r="J207" s="295" t="s">
        <v>168</v>
      </c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18"/>
    </row>
    <row r="208" spans="1:23" ht="20.100000000000001" customHeight="1" x14ac:dyDescent="0.15">
      <c r="A208" s="105">
        <f>IF(OR(AND(所在地, TRIM($I208)=""),AND(所在地, $I208="その他", TRIM($Q208)="")),1001, 0)</f>
        <v>0</v>
      </c>
      <c r="B208" s="293"/>
      <c r="C208" s="292"/>
      <c r="D208" s="130">
        <v>8</v>
      </c>
      <c r="E208" s="291" t="s">
        <v>105</v>
      </c>
      <c r="F208" s="292"/>
      <c r="G208" s="292"/>
      <c r="H208" s="292"/>
      <c r="I208" s="31"/>
      <c r="J208" s="31"/>
      <c r="K208" s="31"/>
      <c r="L208" s="31"/>
      <c r="M208" s="31"/>
      <c r="O208" s="294" t="s">
        <v>167</v>
      </c>
      <c r="P208" s="294"/>
      <c r="Q208" s="21"/>
      <c r="R208" s="21"/>
      <c r="S208" s="21"/>
      <c r="T208" s="21"/>
      <c r="U208" s="21"/>
      <c r="V208" s="218"/>
    </row>
    <row r="209" spans="1:23" s="234" customFormat="1" ht="30" customHeight="1" x14ac:dyDescent="0.15">
      <c r="A209" s="251"/>
      <c r="B209" s="260"/>
      <c r="C209" s="296"/>
      <c r="D209" s="253"/>
      <c r="E209" s="227" t="s">
        <v>198</v>
      </c>
      <c r="F209" s="296"/>
      <c r="G209" s="296"/>
      <c r="H209" s="296"/>
      <c r="I209" s="107"/>
      <c r="J209" s="297" t="s">
        <v>169</v>
      </c>
      <c r="K209" s="297"/>
      <c r="L209" s="297"/>
      <c r="M209" s="297"/>
      <c r="N209" s="297"/>
      <c r="O209" s="297"/>
      <c r="P209" s="297"/>
      <c r="Q209" s="297"/>
      <c r="R209" s="297"/>
      <c r="S209" s="297"/>
      <c r="T209" s="297"/>
      <c r="U209" s="297"/>
      <c r="V209" s="298"/>
    </row>
    <row r="210" spans="1:23" ht="20.100000000000001" customHeight="1" x14ac:dyDescent="0.15">
      <c r="A210" s="105"/>
      <c r="B210" s="293"/>
      <c r="C210" s="292"/>
      <c r="D210" s="130">
        <v>9</v>
      </c>
      <c r="E210" s="291" t="s">
        <v>106</v>
      </c>
      <c r="F210" s="292"/>
      <c r="G210" s="292"/>
      <c r="H210" s="292"/>
      <c r="I210" s="299"/>
      <c r="J210" s="299"/>
      <c r="K210" s="299"/>
      <c r="L210" s="299"/>
      <c r="M210" s="299"/>
      <c r="N210" s="299"/>
      <c r="O210" s="300"/>
      <c r="P210" s="300"/>
      <c r="Q210" s="300"/>
      <c r="R210" s="300"/>
      <c r="V210" s="218"/>
    </row>
    <row r="211" spans="1:23" ht="20.100000000000001" customHeight="1" x14ac:dyDescent="0.15">
      <c r="A211" s="105">
        <f>IF(AND(所在地, TRIM($I211)=""), 1001, 0)</f>
        <v>0</v>
      </c>
      <c r="B211" s="293"/>
      <c r="C211" s="292"/>
      <c r="D211" s="130"/>
      <c r="E211" s="301" t="s">
        <v>150</v>
      </c>
      <c r="F211" s="301"/>
      <c r="G211" s="301"/>
      <c r="H211" s="301"/>
      <c r="I211" s="64"/>
      <c r="J211" s="65"/>
      <c r="K211" s="65"/>
      <c r="L211" s="65"/>
      <c r="M211" s="66"/>
      <c r="N211" s="302"/>
      <c r="O211" s="303"/>
      <c r="P211" s="304"/>
      <c r="Q211" s="303"/>
      <c r="R211" s="304"/>
      <c r="V211" s="218"/>
    </row>
    <row r="212" spans="1:23" ht="20.100000000000001" customHeight="1" x14ac:dyDescent="0.15">
      <c r="A212" s="105">
        <f>IF(AND(所在地, TRIM($I212)=""), 1001, 0)</f>
        <v>0</v>
      </c>
      <c r="B212" s="105"/>
      <c r="C212" s="290"/>
      <c r="D212" s="130"/>
      <c r="E212" s="305" t="s">
        <v>151</v>
      </c>
      <c r="F212" s="305"/>
      <c r="G212" s="305"/>
      <c r="H212" s="305"/>
      <c r="I212" s="96"/>
      <c r="J212" s="97"/>
      <c r="K212" s="97"/>
      <c r="L212" s="97"/>
      <c r="M212" s="98"/>
      <c r="N212" s="302"/>
      <c r="O212" s="306"/>
      <c r="P212" s="302"/>
      <c r="Q212" s="306"/>
      <c r="R212" s="302"/>
      <c r="V212" s="218"/>
    </row>
    <row r="213" spans="1:23" ht="20.100000000000001" customHeight="1" x14ac:dyDescent="0.15">
      <c r="A213" s="105"/>
      <c r="B213" s="105"/>
      <c r="C213" s="290"/>
      <c r="D213" s="130"/>
      <c r="E213" s="291"/>
      <c r="F213" s="292"/>
      <c r="G213" s="292"/>
      <c r="H213" s="292"/>
      <c r="V213" s="218"/>
    </row>
    <row r="214" spans="1:23" ht="20.100000000000001" customHeight="1" x14ac:dyDescent="0.15">
      <c r="A214" s="105">
        <f>IF(AND(所在地, TRIM($I214)=""), 1001, 0)</f>
        <v>0</v>
      </c>
      <c r="B214" s="105"/>
      <c r="C214" s="290"/>
      <c r="D214" s="130">
        <v>10</v>
      </c>
      <c r="E214" s="291" t="s">
        <v>195</v>
      </c>
      <c r="F214" s="292"/>
      <c r="G214" s="292"/>
      <c r="H214" s="292"/>
      <c r="I214" s="79"/>
      <c r="J214" s="80"/>
      <c r="K214" s="80"/>
      <c r="L214" s="80"/>
      <c r="M214" s="80"/>
      <c r="N214" s="107" t="s">
        <v>13</v>
      </c>
      <c r="V214" s="218"/>
    </row>
    <row r="215" spans="1:23" ht="30" customHeight="1" x14ac:dyDescent="0.15">
      <c r="A215" s="105"/>
      <c r="B215" s="105"/>
      <c r="C215" s="290"/>
      <c r="D215" s="130"/>
      <c r="E215" s="291"/>
      <c r="F215" s="292"/>
      <c r="G215" s="292"/>
      <c r="H215" s="292"/>
      <c r="J215" s="297" t="s">
        <v>152</v>
      </c>
      <c r="K215" s="297"/>
      <c r="L215" s="297"/>
      <c r="M215" s="297"/>
      <c r="N215" s="297"/>
      <c r="O215" s="297"/>
      <c r="P215" s="297"/>
      <c r="Q215" s="297"/>
      <c r="R215" s="297"/>
      <c r="S215" s="297"/>
      <c r="T215" s="297"/>
      <c r="U215" s="297"/>
      <c r="V215" s="218"/>
    </row>
    <row r="216" spans="1:23" ht="20.100000000000001" customHeight="1" x14ac:dyDescent="0.15">
      <c r="A216" s="105">
        <f>IF(AND(所在地, TRIM($I216)=""), 1001, 0)</f>
        <v>0</v>
      </c>
      <c r="B216" s="105"/>
      <c r="C216" s="290"/>
      <c r="D216" s="130">
        <v>11</v>
      </c>
      <c r="E216" s="291" t="s">
        <v>196</v>
      </c>
      <c r="F216" s="292"/>
      <c r="G216" s="292"/>
      <c r="H216" s="292"/>
      <c r="I216" s="31"/>
      <c r="J216" s="31"/>
      <c r="K216" s="31"/>
      <c r="L216" s="31"/>
      <c r="M216" s="31"/>
      <c r="V216" s="218"/>
    </row>
    <row r="217" spans="1:23" ht="20.100000000000001" customHeight="1" x14ac:dyDescent="0.15">
      <c r="A217" s="105"/>
      <c r="B217" s="105"/>
      <c r="C217" s="307"/>
      <c r="D217" s="308"/>
      <c r="E217" s="308"/>
      <c r="F217" s="308"/>
      <c r="G217" s="308"/>
      <c r="H217" s="308"/>
      <c r="J217" s="138" t="s">
        <v>87</v>
      </c>
      <c r="V217" s="218"/>
    </row>
    <row r="218" spans="1:23" ht="20.100000000000001" customHeight="1" x14ac:dyDescent="0.15">
      <c r="A218" s="105"/>
      <c r="B218" s="293"/>
      <c r="C218" s="147"/>
      <c r="D218" s="148"/>
      <c r="E218" s="148"/>
      <c r="F218" s="148"/>
      <c r="G218" s="148"/>
      <c r="H218" s="148"/>
      <c r="I218" s="148"/>
      <c r="J218" s="149"/>
      <c r="K218" s="149"/>
      <c r="L218" s="309"/>
      <c r="M218" s="149"/>
      <c r="N218" s="179"/>
      <c r="O218" s="149"/>
      <c r="P218" s="174"/>
      <c r="Q218" s="174"/>
      <c r="R218" s="174"/>
      <c r="S218" s="179"/>
      <c r="T218" s="179"/>
      <c r="U218" s="149"/>
      <c r="V218" s="151"/>
    </row>
    <row r="219" spans="1:23" ht="20.100000000000001" customHeight="1" x14ac:dyDescent="0.15">
      <c r="A219" s="105"/>
      <c r="B219" s="105"/>
      <c r="C219" s="135"/>
      <c r="D219" s="135"/>
      <c r="E219" s="135"/>
      <c r="F219" s="135"/>
      <c r="G219" s="135"/>
      <c r="H219" s="135"/>
      <c r="I219" s="135"/>
      <c r="J219" s="153"/>
      <c r="K219" s="153"/>
      <c r="L219" s="310"/>
      <c r="M219" s="135"/>
      <c r="N219" s="311"/>
      <c r="O219" s="135"/>
      <c r="P219" s="173"/>
      <c r="Q219" s="173"/>
      <c r="R219" s="173"/>
      <c r="S219" s="311"/>
      <c r="T219" s="311"/>
      <c r="U219" s="311"/>
      <c r="V219" s="135"/>
      <c r="W219" s="311"/>
    </row>
    <row r="220" spans="1:23" ht="20.100000000000001" customHeight="1" x14ac:dyDescent="0.15">
      <c r="A220" s="105"/>
      <c r="B220" s="105"/>
      <c r="C220" s="135"/>
      <c r="D220" s="135"/>
      <c r="E220" s="135"/>
      <c r="F220" s="135"/>
      <c r="G220" s="135"/>
      <c r="H220" s="135"/>
      <c r="I220" s="135"/>
      <c r="J220" s="153"/>
      <c r="K220" s="153"/>
      <c r="L220" s="310"/>
      <c r="M220" s="135"/>
      <c r="N220" s="311"/>
      <c r="O220" s="135"/>
      <c r="P220" s="173"/>
      <c r="Q220" s="173"/>
      <c r="R220" s="173"/>
      <c r="S220" s="311"/>
      <c r="T220" s="311"/>
      <c r="U220" s="311"/>
      <c r="V220" s="135"/>
      <c r="W220" s="311"/>
    </row>
    <row r="221" spans="1:23" ht="20.100000000000001" customHeight="1" x14ac:dyDescent="0.15">
      <c r="A221" s="105"/>
      <c r="B221" s="105"/>
      <c r="C221" s="121" t="s">
        <v>30</v>
      </c>
      <c r="D221" s="122"/>
      <c r="E221" s="122"/>
      <c r="F221" s="122"/>
      <c r="G221" s="122"/>
      <c r="H221" s="123"/>
      <c r="I221" s="312"/>
      <c r="L221" s="313"/>
      <c r="N221" s="164"/>
      <c r="P221" s="314"/>
      <c r="Q221" s="314"/>
      <c r="R221" s="314"/>
      <c r="S221" s="164"/>
      <c r="T221" s="164"/>
      <c r="U221" s="164"/>
      <c r="W221" s="164"/>
    </row>
    <row r="222" spans="1:23" ht="20.100000000000001" customHeight="1" x14ac:dyDescent="0.15">
      <c r="A222" s="105"/>
      <c r="B222" s="105"/>
      <c r="C222" s="124"/>
      <c r="D222" s="125"/>
      <c r="E222" s="125"/>
      <c r="F222" s="125"/>
      <c r="G222" s="125"/>
      <c r="H222" s="125"/>
      <c r="I222" s="125"/>
      <c r="J222" s="127"/>
      <c r="K222" s="127"/>
      <c r="L222" s="315"/>
      <c r="M222" s="315"/>
      <c r="N222" s="168"/>
      <c r="O222" s="168"/>
      <c r="P222" s="316"/>
      <c r="Q222" s="316"/>
      <c r="R222" s="316"/>
      <c r="S222" s="168"/>
      <c r="T222" s="168"/>
      <c r="U222" s="168"/>
      <c r="V222" s="128"/>
      <c r="W222" s="164"/>
    </row>
    <row r="223" spans="1:23" ht="15.75" hidden="1" customHeight="1" x14ac:dyDescent="0.15">
      <c r="A223" s="105"/>
      <c r="B223" s="105"/>
      <c r="C223" s="124"/>
      <c r="D223" s="125"/>
      <c r="E223" s="125"/>
      <c r="F223" s="125"/>
      <c r="G223" s="125"/>
      <c r="H223" s="125"/>
      <c r="I223" s="125"/>
      <c r="J223" s="135"/>
      <c r="K223" s="135"/>
      <c r="L223" s="310"/>
      <c r="M223" s="310"/>
      <c r="N223" s="311"/>
      <c r="O223" s="311"/>
      <c r="P223" s="173"/>
      <c r="Q223" s="173"/>
      <c r="R223" s="173"/>
      <c r="S223" s="311"/>
      <c r="T223" s="311"/>
      <c r="U223" s="311"/>
      <c r="V223" s="134"/>
      <c r="W223" s="164"/>
    </row>
    <row r="224" spans="1:23" ht="20.100000000000001" customHeight="1" x14ac:dyDescent="0.15">
      <c r="A224" s="105">
        <f>IF(TRIM($I224)="", 1001, 0)</f>
        <v>1001</v>
      </c>
      <c r="B224" s="105"/>
      <c r="C224" s="129"/>
      <c r="D224" s="130">
        <v>1</v>
      </c>
      <c r="E224" s="107" t="s">
        <v>101</v>
      </c>
      <c r="I224" s="30"/>
      <c r="J224" s="31"/>
      <c r="K224" s="31"/>
      <c r="L224" s="31"/>
      <c r="M224" s="31"/>
      <c r="N224" s="317"/>
      <c r="O224" s="135"/>
      <c r="P224" s="135"/>
      <c r="Q224" s="135"/>
      <c r="R224" s="135"/>
      <c r="S224" s="135"/>
      <c r="T224" s="135"/>
      <c r="U224" s="135"/>
      <c r="V224" s="134"/>
    </row>
    <row r="225" spans="1:24" ht="30" customHeight="1" x14ac:dyDescent="0.15">
      <c r="A225" s="105"/>
      <c r="B225" s="105"/>
      <c r="C225" s="139"/>
      <c r="D225" s="135"/>
      <c r="E225" s="135"/>
      <c r="F225" s="135"/>
      <c r="G225" s="135"/>
      <c r="H225" s="135"/>
      <c r="I225" s="145"/>
      <c r="J225" s="318" t="str">
        <f>日付例 &amp; "　年月日を入力してください。"</f>
        <v>例)2025/4/1、R7/4/1　年月日を入力してください。</v>
      </c>
      <c r="K225" s="138"/>
      <c r="L225" s="138"/>
      <c r="M225" s="138"/>
      <c r="N225" s="138"/>
      <c r="O225" s="138"/>
      <c r="P225" s="138"/>
      <c r="Q225" s="138"/>
      <c r="R225" s="138"/>
      <c r="S225" s="138"/>
      <c r="T225" s="138"/>
      <c r="U225" s="138"/>
      <c r="V225" s="134"/>
    </row>
    <row r="226" spans="1:24" ht="84.75" customHeight="1" x14ac:dyDescent="0.15">
      <c r="A226" s="105">
        <f>IF(AND(所在地,OR(COUNTIF(X228:X231,"&gt;1"),X228&lt;1)), 1001, 0)</f>
        <v>0</v>
      </c>
      <c r="B226" s="381"/>
      <c r="C226" s="124"/>
      <c r="D226" s="319" t="s">
        <v>214</v>
      </c>
      <c r="E226" s="320"/>
      <c r="F226" s="320"/>
      <c r="G226" s="320"/>
      <c r="H226" s="320"/>
      <c r="I226" s="320"/>
      <c r="J226" s="320"/>
      <c r="K226" s="321"/>
      <c r="L226" s="321"/>
      <c r="M226" s="322"/>
      <c r="N226" s="323"/>
      <c r="O226" s="322"/>
      <c r="P226" s="324"/>
      <c r="Q226" s="322"/>
      <c r="R226" s="324"/>
      <c r="S226" s="322"/>
      <c r="T226" s="323"/>
      <c r="U226" s="322"/>
      <c r="V226" s="134"/>
      <c r="W226" s="164"/>
    </row>
    <row r="227" spans="1:24" ht="45" customHeight="1" x14ac:dyDescent="0.15">
      <c r="A227" s="105">
        <f>IF(COUNTIF(J228:J259,"○")&lt;1, 1001, 0)</f>
        <v>1001</v>
      </c>
      <c r="B227" s="381"/>
      <c r="C227" s="325"/>
      <c r="D227" s="326" t="s">
        <v>107</v>
      </c>
      <c r="E227" s="327"/>
      <c r="F227" s="327"/>
      <c r="G227" s="327"/>
      <c r="H227" s="327"/>
      <c r="I227" s="328"/>
      <c r="J227" s="329" t="s">
        <v>179</v>
      </c>
      <c r="K227" s="330" t="s">
        <v>180</v>
      </c>
      <c r="L227" s="331" t="s">
        <v>159</v>
      </c>
      <c r="M227" s="332" t="s">
        <v>213</v>
      </c>
      <c r="N227" s="333"/>
      <c r="O227" s="334"/>
      <c r="P227" s="335" t="s">
        <v>184</v>
      </c>
      <c r="Q227" s="336"/>
      <c r="R227" s="337" t="s">
        <v>185</v>
      </c>
      <c r="S227" s="338"/>
      <c r="T227" s="338"/>
      <c r="U227" s="339"/>
      <c r="V227" s="218"/>
    </row>
    <row r="228" spans="1:24" ht="42" customHeight="1" x14ac:dyDescent="0.15">
      <c r="A228" s="135">
        <f>IF(OR(AND($J228&lt;&gt;"○",所在地,TRIM($K228)&lt;&gt;""),AND($J228="○",$L228=""),AND($J228="○", $M228=""),AND($J228="○", AND(所在地,$P228=""))),1001, 0)</f>
        <v>0</v>
      </c>
      <c r="B228" s="105"/>
      <c r="C228" s="340"/>
      <c r="D228" s="341" t="s">
        <v>137</v>
      </c>
      <c r="E228" s="342" t="s">
        <v>181</v>
      </c>
      <c r="F228" s="343"/>
      <c r="G228" s="343"/>
      <c r="H228" s="343"/>
      <c r="I228" s="344"/>
      <c r="J228" s="7"/>
      <c r="K228" s="7"/>
      <c r="L228" s="382"/>
      <c r="M228" s="383"/>
      <c r="N228" s="40"/>
      <c r="O228" s="41"/>
      <c r="P228" s="383"/>
      <c r="Q228" s="51"/>
      <c r="R228" s="24"/>
      <c r="S228" s="25"/>
      <c r="T228" s="25"/>
      <c r="U228" s="26"/>
      <c r="V228" s="218"/>
      <c r="X228" s="137">
        <f>COUNTIF(K$228:K$259,"①")</f>
        <v>0</v>
      </c>
    </row>
    <row r="229" spans="1:24" ht="20.100000000000001" hidden="1" customHeight="1" x14ac:dyDescent="0.15">
      <c r="A229" s="105"/>
      <c r="B229" s="105"/>
      <c r="C229" s="340"/>
      <c r="D229" s="345" t="s">
        <v>138</v>
      </c>
      <c r="E229" s="346" t="s">
        <v>108</v>
      </c>
      <c r="F229" s="347"/>
      <c r="G229" s="347"/>
      <c r="H229" s="347"/>
      <c r="I229" s="348"/>
      <c r="J229" s="349"/>
      <c r="K229" s="349"/>
      <c r="L229" s="3"/>
      <c r="M229" s="48"/>
      <c r="N229" s="95"/>
      <c r="O229" s="52"/>
      <c r="P229" s="48"/>
      <c r="Q229" s="52"/>
      <c r="R229" s="350"/>
      <c r="S229" s="351"/>
      <c r="T229" s="351"/>
      <c r="U229" s="352"/>
      <c r="V229" s="218"/>
    </row>
    <row r="230" spans="1:24" ht="20.100000000000001" customHeight="1" x14ac:dyDescent="0.15">
      <c r="A230" s="105">
        <f>IF(OR(AND($J230&lt;&gt;"○",所在地,TRIM($K230)&lt;&gt;""),AND($J230="○",$L230=""),AND($J230="○", $M230=""),AND($J230="○", AND(所在地,$P230=""))),1001, 0)</f>
        <v>0</v>
      </c>
      <c r="B230" s="105"/>
      <c r="C230" s="340"/>
      <c r="D230" s="345" t="s">
        <v>139</v>
      </c>
      <c r="E230" s="346" t="s">
        <v>109</v>
      </c>
      <c r="F230" s="347"/>
      <c r="G230" s="347"/>
      <c r="H230" s="347"/>
      <c r="I230" s="348"/>
      <c r="J230" s="8"/>
      <c r="K230" s="8"/>
      <c r="L230" s="384"/>
      <c r="M230" s="385"/>
      <c r="N230" s="32"/>
      <c r="O230" s="33"/>
      <c r="P230" s="385"/>
      <c r="Q230" s="53"/>
      <c r="R230" s="18"/>
      <c r="S230" s="19"/>
      <c r="T230" s="19"/>
      <c r="U230" s="20"/>
      <c r="V230" s="218"/>
      <c r="X230" s="137">
        <f>COUNTIF(K$228:K$259,"②")</f>
        <v>0</v>
      </c>
    </row>
    <row r="231" spans="1:24" ht="20.100000000000001" customHeight="1" x14ac:dyDescent="0.15">
      <c r="A231" s="105">
        <f>IF(OR(AND($J231&lt;&gt;"○",所在地,TRIM($K231)&lt;&gt;""),AND($J231="○",$L231=""),AND($J231="○", $M231=""),AND($J231="○", AND(所在地,$P231=""))),1001, 0)</f>
        <v>0</v>
      </c>
      <c r="B231" s="105"/>
      <c r="C231" s="340"/>
      <c r="D231" s="345" t="s">
        <v>140</v>
      </c>
      <c r="E231" s="346" t="s">
        <v>110</v>
      </c>
      <c r="F231" s="347"/>
      <c r="G231" s="347"/>
      <c r="H231" s="347"/>
      <c r="I231" s="348"/>
      <c r="J231" s="8"/>
      <c r="K231" s="8"/>
      <c r="L231" s="9"/>
      <c r="M231" s="385"/>
      <c r="N231" s="32"/>
      <c r="O231" s="33"/>
      <c r="P231" s="22"/>
      <c r="Q231" s="23"/>
      <c r="R231" s="18"/>
      <c r="S231" s="19"/>
      <c r="T231" s="19"/>
      <c r="U231" s="20"/>
      <c r="V231" s="218"/>
      <c r="X231" s="137">
        <f>COUNTIF(K$228:K$259,"③")</f>
        <v>0</v>
      </c>
    </row>
    <row r="232" spans="1:24" ht="20.100000000000001" customHeight="1" x14ac:dyDescent="0.15">
      <c r="A232" s="105">
        <f>IF(OR(AND($J232&lt;&gt;"○",所在地,TRIM($K232)&lt;&gt;""),AND($J232="○",$L232=""),AND($J232="○", $M232=""),AND($J232="○", AND(所在地,$P232=""))),1001, 0)</f>
        <v>0</v>
      </c>
      <c r="B232" s="105"/>
      <c r="C232" s="340"/>
      <c r="D232" s="345" t="s">
        <v>141</v>
      </c>
      <c r="E232" s="346" t="s">
        <v>111</v>
      </c>
      <c r="F232" s="347"/>
      <c r="G232" s="347"/>
      <c r="H232" s="347"/>
      <c r="I232" s="348"/>
      <c r="J232" s="8"/>
      <c r="K232" s="8"/>
      <c r="L232" s="10"/>
      <c r="M232" s="385"/>
      <c r="N232" s="32"/>
      <c r="O232" s="33"/>
      <c r="P232" s="22"/>
      <c r="Q232" s="23"/>
      <c r="R232" s="18"/>
      <c r="S232" s="19"/>
      <c r="T232" s="19"/>
      <c r="U232" s="20"/>
      <c r="V232" s="218"/>
    </row>
    <row r="233" spans="1:24" ht="30.75" customHeight="1" x14ac:dyDescent="0.15">
      <c r="A233" s="105">
        <f>IF(OR(AND($J233&lt;&gt;"○",所在地,TRIM($K233)&lt;&gt;""),AND($J233="○",$L233=""),AND($J233="○", $M233=""),AND($J233="○", AND(所在地,$P233=""))),1001, 0)</f>
        <v>0</v>
      </c>
      <c r="B233" s="105"/>
      <c r="C233" s="340"/>
      <c r="D233" s="345" t="s">
        <v>142</v>
      </c>
      <c r="E233" s="353" t="s">
        <v>182</v>
      </c>
      <c r="F233" s="354"/>
      <c r="G233" s="354"/>
      <c r="H233" s="354"/>
      <c r="I233" s="355"/>
      <c r="J233" s="8"/>
      <c r="K233" s="8"/>
      <c r="L233" s="9"/>
      <c r="M233" s="385"/>
      <c r="N233" s="32"/>
      <c r="O233" s="33"/>
      <c r="P233" s="22"/>
      <c r="Q233" s="23"/>
      <c r="R233" s="27"/>
      <c r="S233" s="28"/>
      <c r="T233" s="28"/>
      <c r="U233" s="29"/>
      <c r="V233" s="218"/>
    </row>
    <row r="234" spans="1:24" ht="20.100000000000001" hidden="1" customHeight="1" x14ac:dyDescent="0.15">
      <c r="A234" s="105"/>
      <c r="B234" s="105"/>
      <c r="C234" s="340"/>
      <c r="D234" s="345" t="s">
        <v>143</v>
      </c>
      <c r="E234" s="346" t="s">
        <v>112</v>
      </c>
      <c r="F234" s="347"/>
      <c r="G234" s="347"/>
      <c r="H234" s="347"/>
      <c r="I234" s="348"/>
      <c r="J234" s="349"/>
      <c r="K234" s="349"/>
      <c r="L234" s="356"/>
      <c r="M234" s="48"/>
      <c r="N234" s="49"/>
      <c r="O234" s="50"/>
      <c r="P234" s="357"/>
      <c r="Q234" s="358"/>
      <c r="R234" s="350"/>
      <c r="S234" s="351"/>
      <c r="T234" s="351"/>
      <c r="U234" s="352"/>
      <c r="V234" s="218"/>
    </row>
    <row r="235" spans="1:24" ht="20.100000000000001" customHeight="1" x14ac:dyDescent="0.15">
      <c r="A235" s="105">
        <f>IF(OR(AND($J235&lt;&gt;"○",所在地,TRIM($K235)&lt;&gt;""),AND($J235="○",$L235=""),AND($J235="○", $M235=""),AND($J235="○", AND(所在地,$P235=""))),1001, 0)</f>
        <v>0</v>
      </c>
      <c r="B235" s="105"/>
      <c r="C235" s="340"/>
      <c r="D235" s="345" t="s">
        <v>144</v>
      </c>
      <c r="E235" s="346" t="s">
        <v>113</v>
      </c>
      <c r="F235" s="347"/>
      <c r="G235" s="347"/>
      <c r="H235" s="347"/>
      <c r="I235" s="348"/>
      <c r="J235" s="8"/>
      <c r="K235" s="8"/>
      <c r="L235" s="11"/>
      <c r="M235" s="385"/>
      <c r="N235" s="32"/>
      <c r="O235" s="33"/>
      <c r="P235" s="22"/>
      <c r="Q235" s="23"/>
      <c r="R235" s="18"/>
      <c r="S235" s="19"/>
      <c r="T235" s="19"/>
      <c r="U235" s="20"/>
      <c r="V235" s="218"/>
    </row>
    <row r="236" spans="1:24" ht="20.100000000000001" customHeight="1" x14ac:dyDescent="0.15">
      <c r="A236" s="105">
        <f>IF(OR(AND($J236&lt;&gt;"○",所在地,TRIM($K236)&lt;&gt;""),AND($J236="○",$L236=""),AND($J236="○", $M236=""),AND($J236="○", AND(所在地,$P236=""))),1001, 0)</f>
        <v>0</v>
      </c>
      <c r="B236" s="105"/>
      <c r="C236" s="340"/>
      <c r="D236" s="345" t="s">
        <v>146</v>
      </c>
      <c r="E236" s="346" t="s">
        <v>114</v>
      </c>
      <c r="F236" s="347"/>
      <c r="G236" s="347"/>
      <c r="H236" s="347"/>
      <c r="I236" s="348"/>
      <c r="J236" s="8"/>
      <c r="K236" s="8"/>
      <c r="L236" s="9"/>
      <c r="M236" s="385"/>
      <c r="N236" s="32"/>
      <c r="O236" s="33"/>
      <c r="P236" s="22"/>
      <c r="Q236" s="23"/>
      <c r="R236" s="18"/>
      <c r="S236" s="19"/>
      <c r="T236" s="19"/>
      <c r="U236" s="20"/>
      <c r="V236" s="218"/>
    </row>
    <row r="237" spans="1:24" ht="20.100000000000001" customHeight="1" x14ac:dyDescent="0.15">
      <c r="A237" s="105">
        <f>IF(OR(AND($J237&lt;&gt;"○",所在地,TRIM($K237)&lt;&gt;""),AND($J237="○",$L237=""),AND($J237="○", $M237=""),AND($J237="○", AND(所在地,$P237=""))),1001, 0)</f>
        <v>0</v>
      </c>
      <c r="B237" s="105"/>
      <c r="C237" s="340"/>
      <c r="D237" s="345" t="s">
        <v>145</v>
      </c>
      <c r="E237" s="346" t="s">
        <v>115</v>
      </c>
      <c r="F237" s="347"/>
      <c r="G237" s="347"/>
      <c r="H237" s="347"/>
      <c r="I237" s="348"/>
      <c r="J237" s="8"/>
      <c r="K237" s="8"/>
      <c r="L237" s="12"/>
      <c r="M237" s="385"/>
      <c r="N237" s="32"/>
      <c r="O237" s="33"/>
      <c r="P237" s="22"/>
      <c r="Q237" s="23"/>
      <c r="R237" s="18"/>
      <c r="S237" s="19"/>
      <c r="T237" s="19"/>
      <c r="U237" s="20"/>
      <c r="V237" s="218"/>
    </row>
    <row r="238" spans="1:24" ht="20.100000000000001" customHeight="1" x14ac:dyDescent="0.15">
      <c r="A238" s="105">
        <f>IF(OR(AND($J238&lt;&gt;"○",所在地,TRIM($K238)&lt;&gt;""),AND($J238="○",$L238=""),AND($J238="○", $M238=""),AND($J238="○", AND(所在地,$P238=""))),1001, 0)</f>
        <v>0</v>
      </c>
      <c r="B238" s="105"/>
      <c r="C238" s="340"/>
      <c r="D238" s="345" t="s">
        <v>147</v>
      </c>
      <c r="E238" s="346" t="s">
        <v>116</v>
      </c>
      <c r="F238" s="347"/>
      <c r="G238" s="347"/>
      <c r="H238" s="347"/>
      <c r="I238" s="348"/>
      <c r="J238" s="8"/>
      <c r="K238" s="8"/>
      <c r="L238" s="13"/>
      <c r="M238" s="385"/>
      <c r="N238" s="32"/>
      <c r="O238" s="33"/>
      <c r="P238" s="22"/>
      <c r="Q238" s="23"/>
      <c r="R238" s="18"/>
      <c r="S238" s="19"/>
      <c r="T238" s="19"/>
      <c r="U238" s="20"/>
      <c r="V238" s="218"/>
    </row>
    <row r="239" spans="1:24" ht="20.100000000000001" customHeight="1" x14ac:dyDescent="0.15">
      <c r="A239" s="105">
        <f>IF(OR(AND($J239&lt;&gt;"○",所在地,TRIM($K239)&lt;&gt;""),AND($J239="○",$L239=""),AND($J239="○", $M239=""),AND($J239="○", AND(所在地,$P239=""))),1001, 0)</f>
        <v>0</v>
      </c>
      <c r="B239" s="105"/>
      <c r="C239" s="340"/>
      <c r="D239" s="359">
        <v>100</v>
      </c>
      <c r="E239" s="346" t="s">
        <v>117</v>
      </c>
      <c r="F239" s="347"/>
      <c r="G239" s="347"/>
      <c r="H239" s="347"/>
      <c r="I239" s="348"/>
      <c r="J239" s="8"/>
      <c r="K239" s="8"/>
      <c r="L239" s="14"/>
      <c r="M239" s="385"/>
      <c r="N239" s="32"/>
      <c r="O239" s="33"/>
      <c r="P239" s="22"/>
      <c r="Q239" s="23"/>
      <c r="R239" s="18"/>
      <c r="S239" s="19"/>
      <c r="T239" s="19"/>
      <c r="U239" s="20"/>
      <c r="V239" s="218"/>
    </row>
    <row r="240" spans="1:24" ht="20.100000000000001" customHeight="1" x14ac:dyDescent="0.15">
      <c r="A240" s="105">
        <f>IF(OR(AND($J240&lt;&gt;"○",所在地,TRIM($K240)&lt;&gt;""),AND($J240="○",$L240=""),AND($J240="○", $M240=""),AND($J240="○", AND(所在地,$P240=""))),1001, 0)</f>
        <v>0</v>
      </c>
      <c r="B240" s="105"/>
      <c r="C240" s="340"/>
      <c r="D240" s="359">
        <v>110</v>
      </c>
      <c r="E240" s="346" t="s">
        <v>183</v>
      </c>
      <c r="F240" s="347"/>
      <c r="G240" s="347"/>
      <c r="H240" s="347"/>
      <c r="I240" s="348"/>
      <c r="J240" s="8"/>
      <c r="K240" s="8"/>
      <c r="L240" s="13"/>
      <c r="M240" s="385"/>
      <c r="N240" s="32"/>
      <c r="O240" s="33"/>
      <c r="P240" s="22"/>
      <c r="Q240" s="23"/>
      <c r="R240" s="18"/>
      <c r="S240" s="19"/>
      <c r="T240" s="19"/>
      <c r="U240" s="20"/>
      <c r="V240" s="218"/>
    </row>
    <row r="241" spans="1:22" ht="20.100000000000001" hidden="1" customHeight="1" x14ac:dyDescent="0.15">
      <c r="A241" s="105"/>
      <c r="B241" s="105"/>
      <c r="C241" s="340"/>
      <c r="D241" s="359">
        <v>111</v>
      </c>
      <c r="E241" s="346" t="s">
        <v>118</v>
      </c>
      <c r="F241" s="347"/>
      <c r="G241" s="347"/>
      <c r="H241" s="347"/>
      <c r="I241" s="348"/>
      <c r="J241" s="349"/>
      <c r="K241" s="349"/>
      <c r="L241" s="360"/>
      <c r="M241" s="48"/>
      <c r="N241" s="49"/>
      <c r="O241" s="50"/>
      <c r="P241" s="357"/>
      <c r="Q241" s="358"/>
      <c r="R241" s="350"/>
      <c r="S241" s="351"/>
      <c r="T241" s="351"/>
      <c r="U241" s="352"/>
      <c r="V241" s="218"/>
    </row>
    <row r="242" spans="1:22" ht="20.100000000000001" customHeight="1" x14ac:dyDescent="0.15">
      <c r="A242" s="105">
        <f>IF(OR(AND($J242&lt;&gt;"○",所在地,TRIM($K242)&lt;&gt;""),AND($J242="○",$L242=""),AND($J242="○", $M242=""),AND($J242="○", AND(所在地,$P242=""))),1001, 0)</f>
        <v>0</v>
      </c>
      <c r="B242" s="105"/>
      <c r="C242" s="340"/>
      <c r="D242" s="359">
        <v>120</v>
      </c>
      <c r="E242" s="346" t="s">
        <v>119</v>
      </c>
      <c r="F242" s="347"/>
      <c r="G242" s="347"/>
      <c r="H242" s="347"/>
      <c r="I242" s="348"/>
      <c r="J242" s="8"/>
      <c r="K242" s="8"/>
      <c r="L242" s="15"/>
      <c r="M242" s="385"/>
      <c r="N242" s="32"/>
      <c r="O242" s="33"/>
      <c r="P242" s="22"/>
      <c r="Q242" s="23"/>
      <c r="R242" s="18"/>
      <c r="S242" s="19"/>
      <c r="T242" s="19"/>
      <c r="U242" s="20"/>
      <c r="V242" s="218"/>
    </row>
    <row r="243" spans="1:22" ht="20.100000000000001" customHeight="1" x14ac:dyDescent="0.15">
      <c r="A243" s="105">
        <f>IF(OR(AND($J243&lt;&gt;"○",所在地,TRIM($K243)&lt;&gt;""),AND($J243="○",$L243=""),AND($J243="○", $M243=""),AND($J243="○", AND(所在地,$P243=""))),1001, 0)</f>
        <v>0</v>
      </c>
      <c r="B243" s="105"/>
      <c r="C243" s="340"/>
      <c r="D243" s="359">
        <v>130</v>
      </c>
      <c r="E243" s="346" t="s">
        <v>120</v>
      </c>
      <c r="F243" s="347"/>
      <c r="G243" s="347"/>
      <c r="H243" s="347"/>
      <c r="I243" s="348"/>
      <c r="J243" s="8"/>
      <c r="K243" s="8"/>
      <c r="L243" s="15"/>
      <c r="M243" s="385"/>
      <c r="N243" s="32"/>
      <c r="O243" s="33"/>
      <c r="P243" s="22"/>
      <c r="Q243" s="23"/>
      <c r="R243" s="18"/>
      <c r="S243" s="19"/>
      <c r="T243" s="19"/>
      <c r="U243" s="20"/>
      <c r="V243" s="218"/>
    </row>
    <row r="244" spans="1:22" ht="20.100000000000001" customHeight="1" x14ac:dyDescent="0.15">
      <c r="A244" s="105">
        <f>IF(OR(AND($J244&lt;&gt;"○",所在地,TRIM($K244)&lt;&gt;""),AND($J244="○",$L244=""),AND($J244="○", $M244=""),AND($J244="○", AND(所在地,$P244=""))),1001, 0)</f>
        <v>0</v>
      </c>
      <c r="B244" s="105"/>
      <c r="C244" s="340"/>
      <c r="D244" s="359">
        <v>140</v>
      </c>
      <c r="E244" s="346" t="s">
        <v>121</v>
      </c>
      <c r="F244" s="347"/>
      <c r="G244" s="347"/>
      <c r="H244" s="347"/>
      <c r="I244" s="348"/>
      <c r="J244" s="8"/>
      <c r="K244" s="8"/>
      <c r="L244" s="14"/>
      <c r="M244" s="385"/>
      <c r="N244" s="32"/>
      <c r="O244" s="33"/>
      <c r="P244" s="22"/>
      <c r="Q244" s="23"/>
      <c r="R244" s="18"/>
      <c r="S244" s="19"/>
      <c r="T244" s="19"/>
      <c r="U244" s="20"/>
      <c r="V244" s="218"/>
    </row>
    <row r="245" spans="1:22" ht="20.100000000000001" customHeight="1" x14ac:dyDescent="0.15">
      <c r="A245" s="105">
        <f>IF(OR(AND($J245&lt;&gt;"○",所在地,TRIM($K245)&lt;&gt;""),AND($J245="○",$L245=""),AND($J245="○", $M245=""),AND($J245="○", AND(所在地,$P245=""))),1001, 0)</f>
        <v>0</v>
      </c>
      <c r="B245" s="105"/>
      <c r="C245" s="340"/>
      <c r="D245" s="359">
        <v>150</v>
      </c>
      <c r="E245" s="346" t="s">
        <v>122</v>
      </c>
      <c r="F245" s="347"/>
      <c r="G245" s="347"/>
      <c r="H245" s="347"/>
      <c r="I245" s="348"/>
      <c r="J245" s="8"/>
      <c r="K245" s="8"/>
      <c r="L245" s="13"/>
      <c r="M245" s="385"/>
      <c r="N245" s="32"/>
      <c r="O245" s="33"/>
      <c r="P245" s="22"/>
      <c r="Q245" s="23"/>
      <c r="R245" s="18"/>
      <c r="S245" s="19"/>
      <c r="T245" s="19"/>
      <c r="U245" s="20"/>
      <c r="V245" s="218"/>
    </row>
    <row r="246" spans="1:22" ht="20.100000000000001" customHeight="1" x14ac:dyDescent="0.15">
      <c r="A246" s="105">
        <f>IF(OR(AND($J246&lt;&gt;"○",所在地,TRIM($K246)&lt;&gt;""),AND($J246="○",$L246=""),AND($J246="○", $M246=""),AND($J246="○", AND(所在地,$P246=""))),1001, 0)</f>
        <v>0</v>
      </c>
      <c r="B246" s="105"/>
      <c r="C246" s="340"/>
      <c r="D246" s="359">
        <v>160</v>
      </c>
      <c r="E246" s="346" t="s">
        <v>123</v>
      </c>
      <c r="F246" s="347"/>
      <c r="G246" s="347"/>
      <c r="H246" s="347"/>
      <c r="I246" s="348"/>
      <c r="J246" s="8"/>
      <c r="K246" s="8"/>
      <c r="L246" s="13"/>
      <c r="M246" s="385"/>
      <c r="N246" s="32"/>
      <c r="O246" s="33"/>
      <c r="P246" s="22"/>
      <c r="Q246" s="23"/>
      <c r="R246" s="18"/>
      <c r="S246" s="19"/>
      <c r="T246" s="19"/>
      <c r="U246" s="20"/>
      <c r="V246" s="218"/>
    </row>
    <row r="247" spans="1:22" ht="20.100000000000001" customHeight="1" x14ac:dyDescent="0.15">
      <c r="A247" s="105">
        <f>IF(OR(AND($J247&lt;&gt;"○",所在地,TRIM($K247)&lt;&gt;""),AND($J247="○",$L247=""),AND($J247="○", $M247=""),AND($J247="○", AND(所在地,$P247=""))),1001, 0)</f>
        <v>0</v>
      </c>
      <c r="B247" s="105"/>
      <c r="C247" s="340"/>
      <c r="D247" s="359">
        <v>170</v>
      </c>
      <c r="E247" s="346" t="s">
        <v>124</v>
      </c>
      <c r="F247" s="347"/>
      <c r="G247" s="347"/>
      <c r="H247" s="347"/>
      <c r="I247" s="348"/>
      <c r="J247" s="8"/>
      <c r="K247" s="8"/>
      <c r="L247" s="13"/>
      <c r="M247" s="385"/>
      <c r="N247" s="32"/>
      <c r="O247" s="33"/>
      <c r="P247" s="22"/>
      <c r="Q247" s="23"/>
      <c r="R247" s="18"/>
      <c r="S247" s="19"/>
      <c r="T247" s="19"/>
      <c r="U247" s="20"/>
      <c r="V247" s="218"/>
    </row>
    <row r="248" spans="1:22" ht="20.100000000000001" customHeight="1" x14ac:dyDescent="0.15">
      <c r="A248" s="105">
        <f>IF(OR(AND($J248&lt;&gt;"○",所在地,TRIM($K248)&lt;&gt;""),AND($J248="○",$L248=""),AND($J248="○", $M248=""),AND($J248="○", AND(所在地,$P248=""))),1001, 0)</f>
        <v>0</v>
      </c>
      <c r="B248" s="105"/>
      <c r="C248" s="340"/>
      <c r="D248" s="359">
        <v>180</v>
      </c>
      <c r="E248" s="346" t="s">
        <v>125</v>
      </c>
      <c r="F248" s="347"/>
      <c r="G248" s="347"/>
      <c r="H248" s="347"/>
      <c r="I248" s="348"/>
      <c r="J248" s="16"/>
      <c r="K248" s="16"/>
      <c r="L248" s="13"/>
      <c r="M248" s="385"/>
      <c r="N248" s="32"/>
      <c r="O248" s="33"/>
      <c r="P248" s="22"/>
      <c r="Q248" s="23"/>
      <c r="R248" s="18"/>
      <c r="S248" s="19"/>
      <c r="T248" s="19"/>
      <c r="U248" s="20"/>
      <c r="V248" s="218"/>
    </row>
    <row r="249" spans="1:22" ht="20.100000000000001" customHeight="1" x14ac:dyDescent="0.15">
      <c r="A249" s="105">
        <f>IF(OR(AND($J249&lt;&gt;"○",所在地,TRIM($K249)&lt;&gt;""),AND($J249="○",$L249=""),AND($J249="○", $M249=""),AND($J249="○", AND(所在地,$P249=""))),1001, 0)</f>
        <v>0</v>
      </c>
      <c r="B249" s="105"/>
      <c r="C249" s="340"/>
      <c r="D249" s="359">
        <v>190</v>
      </c>
      <c r="E249" s="346" t="s">
        <v>126</v>
      </c>
      <c r="F249" s="347"/>
      <c r="G249" s="347"/>
      <c r="H249" s="347"/>
      <c r="I249" s="348"/>
      <c r="J249" s="8"/>
      <c r="K249" s="8"/>
      <c r="L249" s="13"/>
      <c r="M249" s="385"/>
      <c r="N249" s="32"/>
      <c r="O249" s="33"/>
      <c r="P249" s="22"/>
      <c r="Q249" s="23"/>
      <c r="R249" s="18"/>
      <c r="S249" s="19"/>
      <c r="T249" s="19"/>
      <c r="U249" s="20"/>
      <c r="V249" s="218"/>
    </row>
    <row r="250" spans="1:22" ht="20.100000000000001" customHeight="1" x14ac:dyDescent="0.15">
      <c r="A250" s="105">
        <f>IF(OR(AND($J250&lt;&gt;"○",所在地,TRIM($K250)&lt;&gt;""),AND($J250="○",$L250=""),AND($J250="○", $M250=""),AND($J250="○", AND(所在地,$P250=""))),1001, 0)</f>
        <v>0</v>
      </c>
      <c r="B250" s="105"/>
      <c r="C250" s="340"/>
      <c r="D250" s="359">
        <v>200</v>
      </c>
      <c r="E250" s="346" t="s">
        <v>127</v>
      </c>
      <c r="F250" s="347"/>
      <c r="G250" s="347"/>
      <c r="H250" s="347"/>
      <c r="I250" s="348"/>
      <c r="J250" s="8"/>
      <c r="K250" s="8"/>
      <c r="L250" s="13"/>
      <c r="M250" s="385"/>
      <c r="N250" s="32"/>
      <c r="O250" s="33"/>
      <c r="P250" s="22"/>
      <c r="Q250" s="23"/>
      <c r="R250" s="18"/>
      <c r="S250" s="19"/>
      <c r="T250" s="19"/>
      <c r="U250" s="20"/>
      <c r="V250" s="218"/>
    </row>
    <row r="251" spans="1:22" ht="20.100000000000001" customHeight="1" x14ac:dyDescent="0.15">
      <c r="A251" s="105">
        <f>IF(OR(AND($J251&lt;&gt;"○",所在地,TRIM($K251)&lt;&gt;""),AND($J251="○",$L251=""),AND($J251="○", $M251=""),AND($J251="○", AND(所在地,$P251=""))),1001, 0)</f>
        <v>0</v>
      </c>
      <c r="B251" s="105"/>
      <c r="C251" s="340"/>
      <c r="D251" s="359">
        <v>210</v>
      </c>
      <c r="E251" s="346" t="s">
        <v>128</v>
      </c>
      <c r="F251" s="347"/>
      <c r="G251" s="347"/>
      <c r="H251" s="347"/>
      <c r="I251" s="348"/>
      <c r="J251" s="8"/>
      <c r="K251" s="8"/>
      <c r="L251" s="13"/>
      <c r="M251" s="385"/>
      <c r="N251" s="32"/>
      <c r="O251" s="33"/>
      <c r="P251" s="22"/>
      <c r="Q251" s="23"/>
      <c r="R251" s="18"/>
      <c r="S251" s="19"/>
      <c r="T251" s="19"/>
      <c r="U251" s="20"/>
      <c r="V251" s="218"/>
    </row>
    <row r="252" spans="1:22" ht="20.100000000000001" customHeight="1" x14ac:dyDescent="0.15">
      <c r="A252" s="105">
        <f>IF(OR(AND($J252&lt;&gt;"○",所在地,TRIM($K252)&lt;&gt;""),AND($J252="○",$L252=""),AND($J252="○", $M252=""),AND($J252="○", AND(所在地,$P252=""))),1001, 0)</f>
        <v>0</v>
      </c>
      <c r="B252" s="105"/>
      <c r="C252" s="340"/>
      <c r="D252" s="359">
        <v>220</v>
      </c>
      <c r="E252" s="346" t="s">
        <v>129</v>
      </c>
      <c r="F252" s="347"/>
      <c r="G252" s="347"/>
      <c r="H252" s="347"/>
      <c r="I252" s="348"/>
      <c r="J252" s="16"/>
      <c r="K252" s="16"/>
      <c r="L252" s="13"/>
      <c r="M252" s="385"/>
      <c r="N252" s="32"/>
      <c r="O252" s="33"/>
      <c r="P252" s="22"/>
      <c r="Q252" s="23"/>
      <c r="R252" s="18"/>
      <c r="S252" s="19"/>
      <c r="T252" s="19"/>
      <c r="U252" s="20"/>
      <c r="V252" s="218"/>
    </row>
    <row r="253" spans="1:22" ht="20.100000000000001" customHeight="1" x14ac:dyDescent="0.15">
      <c r="A253" s="105">
        <f>IF(OR(AND($J253&lt;&gt;"○",所在地,TRIM($K253)&lt;&gt;""),AND($J253="○",$L253=""),AND($J253="○", $M253=""),AND($J253="○", AND(所在地,$P253=""))),1001, 0)</f>
        <v>0</v>
      </c>
      <c r="B253" s="105"/>
      <c r="C253" s="340"/>
      <c r="D253" s="359">
        <v>230</v>
      </c>
      <c r="E253" s="346" t="s">
        <v>130</v>
      </c>
      <c r="F253" s="347"/>
      <c r="G253" s="347"/>
      <c r="H253" s="347"/>
      <c r="I253" s="348"/>
      <c r="J253" s="8"/>
      <c r="K253" s="8"/>
      <c r="L253" s="14"/>
      <c r="M253" s="385"/>
      <c r="N253" s="32"/>
      <c r="O253" s="33"/>
      <c r="P253" s="22"/>
      <c r="Q253" s="23"/>
      <c r="R253" s="18"/>
      <c r="S253" s="19"/>
      <c r="T253" s="19"/>
      <c r="U253" s="20"/>
      <c r="V253" s="218"/>
    </row>
    <row r="254" spans="1:22" ht="20.100000000000001" customHeight="1" x14ac:dyDescent="0.15">
      <c r="A254" s="105">
        <f>IF(OR(AND($J254&lt;&gt;"○",所在地,TRIM($K254)&lt;&gt;""),AND($J254="○",$L254=""),AND($J254="○", $M254=""),AND($J254="○", AND(所在地,$P254=""))),1001, 0)</f>
        <v>0</v>
      </c>
      <c r="B254" s="105"/>
      <c r="C254" s="340"/>
      <c r="D254" s="359">
        <v>240</v>
      </c>
      <c r="E254" s="346" t="s">
        <v>131</v>
      </c>
      <c r="F254" s="347"/>
      <c r="G254" s="347"/>
      <c r="H254" s="347"/>
      <c r="I254" s="348"/>
      <c r="J254" s="8"/>
      <c r="K254" s="8"/>
      <c r="L254" s="13"/>
      <c r="M254" s="385"/>
      <c r="N254" s="32"/>
      <c r="O254" s="33"/>
      <c r="P254" s="22"/>
      <c r="Q254" s="23"/>
      <c r="R254" s="18"/>
      <c r="S254" s="19"/>
      <c r="T254" s="19"/>
      <c r="U254" s="20"/>
      <c r="V254" s="218"/>
    </row>
    <row r="255" spans="1:22" ht="20.100000000000001" customHeight="1" x14ac:dyDescent="0.15">
      <c r="A255" s="105">
        <f>IF(OR(AND($J255&lt;&gt;"○",所在地,TRIM($K255)&lt;&gt;""),AND($J255="○",$L255=""),AND($J255="○", $M255=""),AND($J255="○", AND(所在地,$P255=""))),1001, 0)</f>
        <v>0</v>
      </c>
      <c r="B255" s="105"/>
      <c r="C255" s="340"/>
      <c r="D255" s="359">
        <v>250</v>
      </c>
      <c r="E255" s="346" t="s">
        <v>132</v>
      </c>
      <c r="F255" s="347"/>
      <c r="G255" s="347"/>
      <c r="H255" s="347"/>
      <c r="I255" s="348"/>
      <c r="J255" s="17"/>
      <c r="K255" s="17"/>
      <c r="L255" s="15"/>
      <c r="M255" s="385"/>
      <c r="N255" s="32"/>
      <c r="O255" s="33"/>
      <c r="P255" s="22"/>
      <c r="Q255" s="23"/>
      <c r="R255" s="18"/>
      <c r="S255" s="19"/>
      <c r="T255" s="19"/>
      <c r="U255" s="20"/>
      <c r="V255" s="218"/>
    </row>
    <row r="256" spans="1:22" ht="20.100000000000001" customHeight="1" x14ac:dyDescent="0.15">
      <c r="A256" s="105">
        <f>IF(OR(AND($J256&lt;&gt;"○",所在地,TRIM($K256)&lt;&gt;""),AND($J256="○",$L256=""),AND($J256="○", $M256=""),AND($J256="○", AND(所在地,$P256=""))),1001, 0)</f>
        <v>0</v>
      </c>
      <c r="B256" s="105"/>
      <c r="C256" s="340"/>
      <c r="D256" s="359">
        <v>260</v>
      </c>
      <c r="E256" s="346" t="s">
        <v>133</v>
      </c>
      <c r="F256" s="347"/>
      <c r="G256" s="347"/>
      <c r="H256" s="347"/>
      <c r="I256" s="348"/>
      <c r="J256" s="8"/>
      <c r="K256" s="8"/>
      <c r="L256" s="13"/>
      <c r="M256" s="385"/>
      <c r="N256" s="32"/>
      <c r="O256" s="33"/>
      <c r="P256" s="22"/>
      <c r="Q256" s="23"/>
      <c r="R256" s="18"/>
      <c r="S256" s="19"/>
      <c r="T256" s="19"/>
      <c r="U256" s="20"/>
      <c r="V256" s="218"/>
    </row>
    <row r="257" spans="1:23" ht="20.100000000000001" customHeight="1" x14ac:dyDescent="0.15">
      <c r="A257" s="105">
        <f>IF(OR(AND($J257&lt;&gt;"○",所在地,TRIM($K257)&lt;&gt;""),AND($J257="○",$L257=""),AND($J257="○", $M257=""),AND($J257="○", AND(所在地,$P257=""))),1001, 0)</f>
        <v>0</v>
      </c>
      <c r="B257" s="105"/>
      <c r="C257" s="340"/>
      <c r="D257" s="359">
        <v>270</v>
      </c>
      <c r="E257" s="346" t="s">
        <v>134</v>
      </c>
      <c r="F257" s="347"/>
      <c r="G257" s="347"/>
      <c r="H257" s="347"/>
      <c r="I257" s="348"/>
      <c r="J257" s="16"/>
      <c r="K257" s="16"/>
      <c r="L257" s="13"/>
      <c r="M257" s="385"/>
      <c r="N257" s="32"/>
      <c r="O257" s="33"/>
      <c r="P257" s="22"/>
      <c r="Q257" s="23"/>
      <c r="R257" s="18"/>
      <c r="S257" s="19"/>
      <c r="T257" s="19"/>
      <c r="U257" s="20"/>
      <c r="V257" s="218"/>
    </row>
    <row r="258" spans="1:23" ht="20.100000000000001" customHeight="1" x14ac:dyDescent="0.15">
      <c r="A258" s="105">
        <f>IF(OR(AND($J258&lt;&gt;"○",所在地,TRIM($K258)&lt;&gt;""),AND($J258="○",$L258=""),AND($J258="○", $M258=""),AND($J258="○", AND(所在地,$P258=""))),1001, 0)</f>
        <v>0</v>
      </c>
      <c r="B258" s="105"/>
      <c r="C258" s="340"/>
      <c r="D258" s="359">
        <v>280</v>
      </c>
      <c r="E258" s="346" t="s">
        <v>135</v>
      </c>
      <c r="F258" s="347"/>
      <c r="G258" s="347"/>
      <c r="H258" s="347"/>
      <c r="I258" s="348"/>
      <c r="J258" s="8"/>
      <c r="K258" s="8"/>
      <c r="L258" s="13"/>
      <c r="M258" s="385"/>
      <c r="N258" s="32"/>
      <c r="O258" s="33"/>
      <c r="P258" s="22"/>
      <c r="Q258" s="23"/>
      <c r="R258" s="18"/>
      <c r="S258" s="19"/>
      <c r="T258" s="19"/>
      <c r="U258" s="20"/>
      <c r="V258" s="218"/>
    </row>
    <row r="259" spans="1:23" ht="20.100000000000001" customHeight="1" x14ac:dyDescent="0.15">
      <c r="A259" s="105">
        <f>IF(OR(AND($J259&lt;&gt;"○",所在地,TRIM($K259)&lt;&gt;""),AND($J259="○",$L259=""),AND($J259="○", $M259=""),AND($J259="○", AND(所在地,$P259=""))),1001, 0)</f>
        <v>0</v>
      </c>
      <c r="B259" s="293"/>
      <c r="C259" s="200"/>
      <c r="D259" s="361">
        <v>290</v>
      </c>
      <c r="E259" s="346" t="s">
        <v>136</v>
      </c>
      <c r="F259" s="347"/>
      <c r="G259" s="347"/>
      <c r="H259" s="347"/>
      <c r="I259" s="348"/>
      <c r="J259" s="8"/>
      <c r="K259" s="8"/>
      <c r="L259" s="13"/>
      <c r="M259" s="102"/>
      <c r="N259" s="103"/>
      <c r="O259" s="104"/>
      <c r="P259" s="22"/>
      <c r="Q259" s="23"/>
      <c r="R259" s="18"/>
      <c r="S259" s="19"/>
      <c r="T259" s="19"/>
      <c r="U259" s="20"/>
      <c r="V259" s="218"/>
    </row>
    <row r="260" spans="1:23" ht="20.100000000000001" customHeight="1" x14ac:dyDescent="0.15">
      <c r="A260" s="105"/>
      <c r="B260" s="293"/>
      <c r="C260" s="200"/>
      <c r="D260" s="362" t="s">
        <v>207</v>
      </c>
      <c r="E260" s="363" t="s">
        <v>208</v>
      </c>
      <c r="F260" s="182"/>
      <c r="G260" s="182"/>
      <c r="H260" s="182"/>
      <c r="I260" s="182"/>
      <c r="J260" s="364"/>
      <c r="K260" s="364"/>
      <c r="L260" s="365"/>
      <c r="M260" s="99"/>
      <c r="N260" s="100"/>
      <c r="O260" s="101"/>
      <c r="P260" s="366"/>
      <c r="Q260" s="367"/>
      <c r="R260" s="368"/>
      <c r="S260" s="368"/>
      <c r="T260" s="368"/>
      <c r="U260" s="369"/>
      <c r="V260" s="218"/>
    </row>
    <row r="261" spans="1:23" ht="20.100000000000001" customHeight="1" x14ac:dyDescent="0.15">
      <c r="A261" s="105"/>
      <c r="B261" s="293"/>
      <c r="C261" s="200"/>
      <c r="D261" s="370" t="s">
        <v>186</v>
      </c>
      <c r="E261" s="371"/>
      <c r="F261" s="371"/>
      <c r="G261" s="371"/>
      <c r="H261" s="371"/>
      <c r="I261" s="371"/>
      <c r="J261" s="371"/>
      <c r="K261" s="371"/>
      <c r="L261" s="372"/>
      <c r="M261" s="92"/>
      <c r="N261" s="93"/>
      <c r="O261" s="94"/>
      <c r="P261" s="373"/>
      <c r="Q261" s="374"/>
      <c r="R261" s="374"/>
      <c r="S261" s="374"/>
      <c r="T261" s="374"/>
      <c r="U261" s="375"/>
      <c r="V261" s="218"/>
    </row>
    <row r="262" spans="1:23" ht="40.5" customHeight="1" x14ac:dyDescent="0.15">
      <c r="B262" s="218"/>
      <c r="C262" s="376"/>
      <c r="D262" s="182"/>
      <c r="E262" s="182"/>
      <c r="F262" s="182"/>
      <c r="G262" s="377"/>
      <c r="H262" s="182"/>
      <c r="I262" s="182"/>
      <c r="J262" s="182"/>
      <c r="K262" s="378"/>
      <c r="L262" s="378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44"/>
    </row>
  </sheetData>
  <sheetProtection algorithmName="SHA-512" hashValue="ndtGwW5+pgo4HEzmVzUuutmSRzx9VrqAQTMw+t5Bwqvyb2s4JqK4InPm9oSijRf2nfTSKHr+iWClgSQvAefznw==" saltValue="tWt3EyZknOBcXmA3qeVGRw==" spinCount="100000" sheet="1" objects="1" scenarios="1"/>
  <dataConsolidate/>
  <mergeCells count="279">
    <mergeCell ref="E232:I232"/>
    <mergeCell ref="M260:O260"/>
    <mergeCell ref="U1:V1"/>
    <mergeCell ref="P261:U261"/>
    <mergeCell ref="M257:O257"/>
    <mergeCell ref="M258:O258"/>
    <mergeCell ref="M259:O259"/>
    <mergeCell ref="M227:O227"/>
    <mergeCell ref="M247:O247"/>
    <mergeCell ref="M248:O248"/>
    <mergeCell ref="M249:O249"/>
    <mergeCell ref="M250:O250"/>
    <mergeCell ref="M251:O251"/>
    <mergeCell ref="M252:O252"/>
    <mergeCell ref="M253:O253"/>
    <mergeCell ref="M254:O254"/>
    <mergeCell ref="M255:O255"/>
    <mergeCell ref="M238:O238"/>
    <mergeCell ref="M239:O239"/>
    <mergeCell ref="M240:O240"/>
    <mergeCell ref="M241:O241"/>
    <mergeCell ref="M242:O242"/>
    <mergeCell ref="M243:O243"/>
    <mergeCell ref="M244:O244"/>
    <mergeCell ref="E192:H192"/>
    <mergeCell ref="M261:O261"/>
    <mergeCell ref="D261:L261"/>
    <mergeCell ref="D226:U226"/>
    <mergeCell ref="E229:I229"/>
    <mergeCell ref="J209:U209"/>
    <mergeCell ref="O206:P206"/>
    <mergeCell ref="O208:P208"/>
    <mergeCell ref="E228:I228"/>
    <mergeCell ref="P227:Q227"/>
    <mergeCell ref="R227:U227"/>
    <mergeCell ref="C221:H221"/>
    <mergeCell ref="E259:I259"/>
    <mergeCell ref="D227:I227"/>
    <mergeCell ref="E255:I255"/>
    <mergeCell ref="E256:I256"/>
    <mergeCell ref="E257:I257"/>
    <mergeCell ref="E258:I258"/>
    <mergeCell ref="I216:M216"/>
    <mergeCell ref="M229:O229"/>
    <mergeCell ref="I212:M212"/>
    <mergeCell ref="I206:M206"/>
    <mergeCell ref="I208:M208"/>
    <mergeCell ref="E212:H212"/>
    <mergeCell ref="I151:M151"/>
    <mergeCell ref="I87:U87"/>
    <mergeCell ref="J89:U89"/>
    <mergeCell ref="Q118:R118"/>
    <mergeCell ref="I122:U122"/>
    <mergeCell ref="D111:U111"/>
    <mergeCell ref="E233:I233"/>
    <mergeCell ref="E171:J171"/>
    <mergeCell ref="E170:J170"/>
    <mergeCell ref="E169:U169"/>
    <mergeCell ref="P175:Q175"/>
    <mergeCell ref="E200:H200"/>
    <mergeCell ref="I200:M200"/>
    <mergeCell ref="P172:R172"/>
    <mergeCell ref="O118:P118"/>
    <mergeCell ref="I204:M204"/>
    <mergeCell ref="E199:H199"/>
    <mergeCell ref="C146:H146"/>
    <mergeCell ref="E151:H151"/>
    <mergeCell ref="E161:H161"/>
    <mergeCell ref="I196:M196"/>
    <mergeCell ref="E187:H187"/>
    <mergeCell ref="E150:H150"/>
    <mergeCell ref="I181:M181"/>
    <mergeCell ref="I81:U81"/>
    <mergeCell ref="I75:U75"/>
    <mergeCell ref="I114:U114"/>
    <mergeCell ref="I116:U116"/>
    <mergeCell ref="I79:U79"/>
    <mergeCell ref="E61:H61"/>
    <mergeCell ref="I71:U71"/>
    <mergeCell ref="I63:M63"/>
    <mergeCell ref="I69:M69"/>
    <mergeCell ref="J74:U74"/>
    <mergeCell ref="C109:H109"/>
    <mergeCell ref="I112:U112"/>
    <mergeCell ref="J76:U76"/>
    <mergeCell ref="J215:U215"/>
    <mergeCell ref="I214:M214"/>
    <mergeCell ref="P174:Q174"/>
    <mergeCell ref="L174:O174"/>
    <mergeCell ref="K174:K175"/>
    <mergeCell ref="P173:Q173"/>
    <mergeCell ref="J178:U178"/>
    <mergeCell ref="E155:H155"/>
    <mergeCell ref="I155:U155"/>
    <mergeCell ref="E163:H163"/>
    <mergeCell ref="E159:H159"/>
    <mergeCell ref="E160:H160"/>
    <mergeCell ref="O210:R210"/>
    <mergeCell ref="E157:H157"/>
    <mergeCell ref="E162:H162"/>
    <mergeCell ref="E156:H156"/>
    <mergeCell ref="I159:M159"/>
    <mergeCell ref="I161:M161"/>
    <mergeCell ref="E193:H193"/>
    <mergeCell ref="I182:M182"/>
    <mergeCell ref="I183:M183"/>
    <mergeCell ref="I184:M184"/>
    <mergeCell ref="I187:M187"/>
    <mergeCell ref="L172:O172"/>
    <mergeCell ref="C13:H13"/>
    <mergeCell ref="E14:H14"/>
    <mergeCell ref="I20:M20"/>
    <mergeCell ref="I40:M40"/>
    <mergeCell ref="I26:U26"/>
    <mergeCell ref="I28:U28"/>
    <mergeCell ref="I30:U30"/>
    <mergeCell ref="I32:U32"/>
    <mergeCell ref="I38:U38"/>
    <mergeCell ref="E15:H15"/>
    <mergeCell ref="I22:U22"/>
    <mergeCell ref="I24:U24"/>
    <mergeCell ref="J15:U15"/>
    <mergeCell ref="I34:M34"/>
    <mergeCell ref="I36:M36"/>
    <mergeCell ref="C60:H60"/>
    <mergeCell ref="I197:M197"/>
    <mergeCell ref="I198:M198"/>
    <mergeCell ref="E197:H197"/>
    <mergeCell ref="N186:Q186"/>
    <mergeCell ref="N187:Q187"/>
    <mergeCell ref="E186:H186"/>
    <mergeCell ref="L175:O175"/>
    <mergeCell ref="E181:H181"/>
    <mergeCell ref="E182:H182"/>
    <mergeCell ref="E183:H183"/>
    <mergeCell ref="E184:H184"/>
    <mergeCell ref="E185:H185"/>
    <mergeCell ref="I185:M185"/>
    <mergeCell ref="I186:M186"/>
    <mergeCell ref="N180:Q180"/>
    <mergeCell ref="N181:Q181"/>
    <mergeCell ref="N182:Q182"/>
    <mergeCell ref="E149:H149"/>
    <mergeCell ref="I83:M83"/>
    <mergeCell ref="I85:M85"/>
    <mergeCell ref="I118:M118"/>
    <mergeCell ref="I120:M120"/>
    <mergeCell ref="I149:M149"/>
    <mergeCell ref="E234:I234"/>
    <mergeCell ref="E235:I235"/>
    <mergeCell ref="E236:I236"/>
    <mergeCell ref="E237:I237"/>
    <mergeCell ref="I73:U73"/>
    <mergeCell ref="E152:H152"/>
    <mergeCell ref="I157:U157"/>
    <mergeCell ref="E158:H158"/>
    <mergeCell ref="C166:H166"/>
    <mergeCell ref="E153:H153"/>
    <mergeCell ref="I153:U153"/>
    <mergeCell ref="E154:H154"/>
    <mergeCell ref="I177:M177"/>
    <mergeCell ref="L173:O173"/>
    <mergeCell ref="E180:H180"/>
    <mergeCell ref="I180:M180"/>
    <mergeCell ref="J207:U207"/>
    <mergeCell ref="I199:M199"/>
    <mergeCell ref="L170:O170"/>
    <mergeCell ref="P170:R170"/>
    <mergeCell ref="I77:U77"/>
    <mergeCell ref="E211:H211"/>
    <mergeCell ref="I211:M211"/>
    <mergeCell ref="E191:H191"/>
    <mergeCell ref="M256:O256"/>
    <mergeCell ref="E250:I250"/>
    <mergeCell ref="E251:I251"/>
    <mergeCell ref="E252:I252"/>
    <mergeCell ref="E253:I253"/>
    <mergeCell ref="E254:I254"/>
    <mergeCell ref="E239:I239"/>
    <mergeCell ref="E240:I240"/>
    <mergeCell ref="E241:I241"/>
    <mergeCell ref="E242:I242"/>
    <mergeCell ref="E243:I243"/>
    <mergeCell ref="E244:I244"/>
    <mergeCell ref="E245:I245"/>
    <mergeCell ref="E246:I246"/>
    <mergeCell ref="E248:I248"/>
    <mergeCell ref="E247:I247"/>
    <mergeCell ref="E249:I249"/>
    <mergeCell ref="M246:O246"/>
    <mergeCell ref="M245:O245"/>
    <mergeCell ref="E238:I238"/>
    <mergeCell ref="I224:M224"/>
    <mergeCell ref="M230:O230"/>
    <mergeCell ref="E198:H198"/>
    <mergeCell ref="N183:Q183"/>
    <mergeCell ref="N184:Q184"/>
    <mergeCell ref="N185:Q185"/>
    <mergeCell ref="M228:O228"/>
    <mergeCell ref="I191:M191"/>
    <mergeCell ref="I192:M192"/>
    <mergeCell ref="I193:M193"/>
    <mergeCell ref="M231:O231"/>
    <mergeCell ref="M232:O232"/>
    <mergeCell ref="M233:O233"/>
    <mergeCell ref="M234:O234"/>
    <mergeCell ref="M235:O235"/>
    <mergeCell ref="M236:O236"/>
    <mergeCell ref="M237:O237"/>
    <mergeCell ref="E230:I230"/>
    <mergeCell ref="E231:I231"/>
    <mergeCell ref="P228:Q228"/>
    <mergeCell ref="P229:Q229"/>
    <mergeCell ref="P230:Q230"/>
    <mergeCell ref="P231:Q231"/>
    <mergeCell ref="P232:Q232"/>
    <mergeCell ref="P233:Q233"/>
    <mergeCell ref="P234:Q234"/>
    <mergeCell ref="P235:Q235"/>
    <mergeCell ref="P236:Q236"/>
    <mergeCell ref="P249:Q249"/>
    <mergeCell ref="P250:Q250"/>
    <mergeCell ref="P251:Q251"/>
    <mergeCell ref="P252:Q252"/>
    <mergeCell ref="P247:Q247"/>
    <mergeCell ref="P248:Q248"/>
    <mergeCell ref="P253:Q253"/>
    <mergeCell ref="P254:Q254"/>
    <mergeCell ref="P237:Q237"/>
    <mergeCell ref="P238:Q238"/>
    <mergeCell ref="P239:Q239"/>
    <mergeCell ref="P240:Q240"/>
    <mergeCell ref="P241:Q241"/>
    <mergeCell ref="P242:Q242"/>
    <mergeCell ref="P243:Q243"/>
    <mergeCell ref="P244:Q244"/>
    <mergeCell ref="P245:Q245"/>
    <mergeCell ref="R239:U239"/>
    <mergeCell ref="R240:U240"/>
    <mergeCell ref="R241:U241"/>
    <mergeCell ref="R242:U242"/>
    <mergeCell ref="R243:U243"/>
    <mergeCell ref="R244:U244"/>
    <mergeCell ref="R245:U245"/>
    <mergeCell ref="R246:U246"/>
    <mergeCell ref="P246:Q246"/>
    <mergeCell ref="R230:U230"/>
    <mergeCell ref="R231:U231"/>
    <mergeCell ref="R232:U232"/>
    <mergeCell ref="R233:U233"/>
    <mergeCell ref="R234:U234"/>
    <mergeCell ref="R235:U235"/>
    <mergeCell ref="R236:U236"/>
    <mergeCell ref="R237:U237"/>
    <mergeCell ref="R238:U238"/>
    <mergeCell ref="P260:Q260"/>
    <mergeCell ref="R260:U260"/>
    <mergeCell ref="R256:U256"/>
    <mergeCell ref="R257:U257"/>
    <mergeCell ref="R258:U258"/>
    <mergeCell ref="R259:U259"/>
    <mergeCell ref="Q206:U206"/>
    <mergeCell ref="Q208:U208"/>
    <mergeCell ref="R247:U247"/>
    <mergeCell ref="R248:U248"/>
    <mergeCell ref="R249:U249"/>
    <mergeCell ref="R250:U250"/>
    <mergeCell ref="R251:U251"/>
    <mergeCell ref="R252:U252"/>
    <mergeCell ref="R253:U253"/>
    <mergeCell ref="R254:U254"/>
    <mergeCell ref="R255:U255"/>
    <mergeCell ref="P255:Q255"/>
    <mergeCell ref="P256:Q256"/>
    <mergeCell ref="P257:Q257"/>
    <mergeCell ref="P258:Q258"/>
    <mergeCell ref="P259:Q259"/>
    <mergeCell ref="R228:U228"/>
    <mergeCell ref="R229:U229"/>
  </mergeCells>
  <phoneticPr fontId="5"/>
  <conditionalFormatting sqref="I20:M20">
    <cfRule type="expression" dxfId="203" priority="204" stopIfTrue="1">
      <formula>TRIM($I20)=""</formula>
    </cfRule>
  </conditionalFormatting>
  <conditionalFormatting sqref="I22:U22">
    <cfRule type="expression" dxfId="202" priority="203" stopIfTrue="1">
      <formula>AND(TRIM($I22)&lt;&gt;"", OR(ISERROR(FIND("@"&amp;LEFT($I22,3)&amp;"@", 都道府県3))=FALSE, ISERROR(FIND("@"&amp;LEFT($I22,4)&amp;"@",都道府県4))=FALSE))=FALSE</formula>
    </cfRule>
  </conditionalFormatting>
  <conditionalFormatting sqref="I24:U24">
    <cfRule type="expression" dxfId="201" priority="202" stopIfTrue="1">
      <formula>TRIM($I24)=""</formula>
    </cfRule>
  </conditionalFormatting>
  <conditionalFormatting sqref="I26:U26">
    <cfRule type="expression" dxfId="200" priority="201" stopIfTrue="1">
      <formula>TRIM($I26)=""</formula>
    </cfRule>
  </conditionalFormatting>
  <conditionalFormatting sqref="I28:U28">
    <cfRule type="expression" dxfId="199" priority="200" stopIfTrue="1">
      <formula>TRIM($I28)=""</formula>
    </cfRule>
  </conditionalFormatting>
  <conditionalFormatting sqref="I30:U30">
    <cfRule type="expression" dxfId="198" priority="199" stopIfTrue="1">
      <formula>TRIM($I30)=""</formula>
    </cfRule>
  </conditionalFormatting>
  <conditionalFormatting sqref="I32:U32">
    <cfRule type="expression" dxfId="197" priority="198" stopIfTrue="1">
      <formula>TRIM($I32)=""</formula>
    </cfRule>
  </conditionalFormatting>
  <conditionalFormatting sqref="I34:M34">
    <cfRule type="expression" dxfId="196" priority="197" stopIfTrue="1">
      <formula>NOT(AND(TRIM($I34)&lt;&gt;"",ISNUMBER(VALUE(SUBSTITUTE($I34,"-","")))))</formula>
    </cfRule>
  </conditionalFormatting>
  <conditionalFormatting sqref="I36:M36">
    <cfRule type="expression" dxfId="195" priority="196" stopIfTrue="1">
      <formula>AND(TRIM($I36)&lt;&gt;"",NOT(ISNUMBER(VALUE(SUBSTITUTE($I36,"-","")))))</formula>
    </cfRule>
  </conditionalFormatting>
  <conditionalFormatting sqref="I40:M40">
    <cfRule type="expression" dxfId="194" priority="195" stopIfTrue="1">
      <formula>AND($I40&lt;&gt;"一致する", $I40&lt;&gt;"一致しない")</formula>
    </cfRule>
  </conditionalFormatting>
  <conditionalFormatting sqref="I63:M63">
    <cfRule type="expression" dxfId="193" priority="194" stopIfTrue="1">
      <formula>AND($I63&lt;&gt;"しない", $I63&lt;&gt;"する")</formula>
    </cfRule>
  </conditionalFormatting>
  <conditionalFormatting sqref="I69:M69">
    <cfRule type="expression" dxfId="192" priority="193" stopIfTrue="1">
      <formula>OR(AND($I63="する",TRIM($I69)=""),AND($I63="しない",NOT(ISBLANK($I69))))</formula>
    </cfRule>
  </conditionalFormatting>
  <conditionalFormatting sqref="I71:U71">
    <cfRule type="expression" dxfId="191" priority="192" stopIfTrue="1">
      <formula>OR(AND($I63="する",AND($I71&lt;&gt;"", OR(ISERROR(FIND("@"&amp;LEFT($I71,3)&amp;"@", 都道府県3))=FALSE, ISERROR(FIND("@"&amp;LEFT($I71,4)&amp;"@",都道府県4))=FALSE))=FALSE),AND($I63="しない",NOT(ISBLANK($I71))))</formula>
    </cfRule>
  </conditionalFormatting>
  <conditionalFormatting sqref="I73:U73">
    <cfRule type="expression" dxfId="190" priority="191" stopIfTrue="1">
      <formula>OR(AND($I63="する",TRIM($I73)=""),AND($I63="しない",NOT(ISBLANK($I73))))</formula>
    </cfRule>
  </conditionalFormatting>
  <conditionalFormatting sqref="I75:U75">
    <cfRule type="expression" dxfId="189" priority="190" stopIfTrue="1">
      <formula>OR(AND($I63="する",TRIM($I75)=""),AND($I63="しない",NOT(ISBLANK($I75))))</formula>
    </cfRule>
  </conditionalFormatting>
  <conditionalFormatting sqref="I77:U77">
    <cfRule type="expression" dxfId="188" priority="189" stopIfTrue="1">
      <formula>OR(AND($I63="する",TRIM($I77)=""),AND($I63="しない",NOT(ISBLANK($I77))))</formula>
    </cfRule>
  </conditionalFormatting>
  <conditionalFormatting sqref="I79:U79">
    <cfRule type="expression" dxfId="187" priority="188" stopIfTrue="1">
      <formula>OR(AND($I63="する",TRIM($I79)=""),AND($I63="しない",NOT(ISBLANK($I79))))</formula>
    </cfRule>
  </conditionalFormatting>
  <conditionalFormatting sqref="I81:U81">
    <cfRule type="expression" dxfId="186" priority="187" stopIfTrue="1">
      <formula>OR(AND($I63="する",TRIM($I81)=""),AND($I63="しない",NOT(ISBLANK($I81))))</formula>
    </cfRule>
  </conditionalFormatting>
  <conditionalFormatting sqref="I83:M83">
    <cfRule type="expression" dxfId="185" priority="186" stopIfTrue="1">
      <formula>OR(AND($I63="する",NOT(AND(TRIM($I83)&lt;&gt;"",ISNUMBER(VALUE(SUBSTITUTE($I83,"-","")))))), AND($I63="しない",NOT(ISBLANK($I83))))</formula>
    </cfRule>
  </conditionalFormatting>
  <conditionalFormatting sqref="I85:M85">
    <cfRule type="expression" dxfId="184" priority="185" stopIfTrue="1">
      <formula>OR(AND($I63="する",AND(TRIM($I85)&lt;&gt;"",NOT(ISNUMBER(VALUE(SUBSTITUTE($I85,"-","")))))), AND($I63="しない",NOT(ISBLANK($I85))))</formula>
    </cfRule>
  </conditionalFormatting>
  <conditionalFormatting sqref="I87:U87">
    <cfRule type="expression" dxfId="183" priority="184" stopIfTrue="1">
      <formula>AND($I63="しない",NOT(ISBLANK($I87)))</formula>
    </cfRule>
  </conditionalFormatting>
  <conditionalFormatting sqref="I118:M118">
    <cfRule type="expression" dxfId="182" priority="183" stopIfTrue="1">
      <formula>AND(TRIM($I118)&lt;&gt;"",NOT(ISNUMBER(VALUE(SUBSTITUTE($I118,"-","")))))</formula>
    </cfRule>
  </conditionalFormatting>
  <conditionalFormatting sqref="I120:M120">
    <cfRule type="expression" dxfId="181" priority="182" stopIfTrue="1">
      <formula>AND(TRIM($I120)&lt;&gt;"",NOT(ISNUMBER(VALUE(SUBSTITUTE($I120,"-","")))))</formula>
    </cfRule>
  </conditionalFormatting>
  <conditionalFormatting sqref="I149:M149">
    <cfRule type="expression" dxfId="180" priority="181" stopIfTrue="1">
      <formula>AND($I149&lt;&gt;"しない", $I149&lt;&gt;"する")</formula>
    </cfRule>
  </conditionalFormatting>
  <conditionalFormatting sqref="I151:M151">
    <cfRule type="expression" dxfId="179" priority="180" stopIfTrue="1">
      <formula>AND($I149="する",TRIM($I151)="")</formula>
    </cfRule>
  </conditionalFormatting>
  <conditionalFormatting sqref="I153:U153">
    <cfRule type="expression" dxfId="178" priority="179" stopIfTrue="1">
      <formula>AND($I149="する",TRIM($I153)="")</formula>
    </cfRule>
  </conditionalFormatting>
  <conditionalFormatting sqref="I155:U155">
    <cfRule type="expression" dxfId="177" priority="178" stopIfTrue="1">
      <formula>AND($I149="する",TRIM($I155)="")</formula>
    </cfRule>
  </conditionalFormatting>
  <conditionalFormatting sqref="I157:U157">
    <cfRule type="expression" dxfId="176" priority="177" stopIfTrue="1">
      <formula>AND($I149="する",TRIM($I157)="")</formula>
    </cfRule>
  </conditionalFormatting>
  <conditionalFormatting sqref="I159:M159">
    <cfRule type="expression" dxfId="175" priority="176" stopIfTrue="1">
      <formula>AND($I149="する",NOT(AND(TRIM($I159)&lt;&gt;"",ISNUMBER(VALUE(SUBSTITUTE($I159,"-",""))))))</formula>
    </cfRule>
  </conditionalFormatting>
  <conditionalFormatting sqref="I161:M161">
    <cfRule type="expression" dxfId="174" priority="175" stopIfTrue="1">
      <formula>AND($I149="する",AND(TRIM($I161)&lt;&gt;"",NOT(ISNUMBER(VALUE(SUBSTITUTE($I161,"-",""))))))</formula>
    </cfRule>
  </conditionalFormatting>
  <conditionalFormatting sqref="K171">
    <cfRule type="expression" dxfId="173" priority="174" stopIfTrue="1">
      <formula>$A170&lt;&gt;0</formula>
    </cfRule>
  </conditionalFormatting>
  <conditionalFormatting sqref="K172">
    <cfRule type="expression" dxfId="172" priority="173" stopIfTrue="1">
      <formula>$A170&lt;&gt;0</formula>
    </cfRule>
  </conditionalFormatting>
  <conditionalFormatting sqref="L172:O172">
    <cfRule type="expression" dxfId="171" priority="172" stopIfTrue="1">
      <formula>$A172&lt;&gt;0</formula>
    </cfRule>
  </conditionalFormatting>
  <conditionalFormatting sqref="K173">
    <cfRule type="expression" dxfId="170" priority="171" stopIfTrue="1">
      <formula>$A170&lt;&gt;0</formula>
    </cfRule>
  </conditionalFormatting>
  <conditionalFormatting sqref="L173:O173">
    <cfRule type="expression" dxfId="169" priority="170" stopIfTrue="1">
      <formula>$A173&lt;&gt;0</formula>
    </cfRule>
  </conditionalFormatting>
  <conditionalFormatting sqref="K174:K175">
    <cfRule type="expression" dxfId="168" priority="169" stopIfTrue="1">
      <formula>$A170&lt;&gt;0</formula>
    </cfRule>
  </conditionalFormatting>
  <conditionalFormatting sqref="L174:O174">
    <cfRule type="expression" dxfId="167" priority="168" stopIfTrue="1">
      <formula>AND($A174&lt;&gt;0,TRIM($L174)="")</formula>
    </cfRule>
  </conditionalFormatting>
  <conditionalFormatting sqref="P174:Q174">
    <cfRule type="expression" dxfId="166" priority="167" stopIfTrue="1">
      <formula>AND($A174&lt;&gt;0,TRIM($P174)="")</formula>
    </cfRule>
  </conditionalFormatting>
  <conditionalFormatting sqref="I177:M177">
    <cfRule type="expression" dxfId="165" priority="166" stopIfTrue="1">
      <formula>$A177&lt;&gt;0</formula>
    </cfRule>
  </conditionalFormatting>
  <conditionalFormatting sqref="I181:M181">
    <cfRule type="expression" dxfId="164" priority="165" stopIfTrue="1">
      <formula>TRIM($I181)=""</formula>
    </cfRule>
  </conditionalFormatting>
  <conditionalFormatting sqref="N181:Q181">
    <cfRule type="expression" dxfId="163" priority="164" stopIfTrue="1">
      <formula>AND($I63="する",TRIM($N181)="")</formula>
    </cfRule>
  </conditionalFormatting>
  <conditionalFormatting sqref="I182:M182">
    <cfRule type="expression" dxfId="162" priority="163" stopIfTrue="1">
      <formula>TRIM($I182)=""</formula>
    </cfRule>
  </conditionalFormatting>
  <conditionalFormatting sqref="N182:Q182">
    <cfRule type="expression" dxfId="161" priority="162" stopIfTrue="1">
      <formula>AND($I63="する",TRIM($N182)="")</formula>
    </cfRule>
  </conditionalFormatting>
  <conditionalFormatting sqref="I183:M183">
    <cfRule type="expression" dxfId="160" priority="161" stopIfTrue="1">
      <formula>TRIM($I183)=""</formula>
    </cfRule>
  </conditionalFormatting>
  <conditionalFormatting sqref="N183:Q183">
    <cfRule type="expression" dxfId="159" priority="160" stopIfTrue="1">
      <formula>AND($I63="する",TRIM($N183)="")</formula>
    </cfRule>
  </conditionalFormatting>
  <conditionalFormatting sqref="I185:M185">
    <cfRule type="expression" dxfId="158" priority="159" stopIfTrue="1">
      <formula>OR(TRIM($I185)="",I185&gt;I184)</formula>
    </cfRule>
  </conditionalFormatting>
  <conditionalFormatting sqref="N185:Q185">
    <cfRule type="expression" dxfId="157" priority="158" stopIfTrue="1">
      <formula>OR(AND($I63="する",TRIM($N185)=""),$N185&gt;$N184)</formula>
    </cfRule>
  </conditionalFormatting>
  <conditionalFormatting sqref="I186:M186">
    <cfRule type="expression" dxfId="156" priority="157" stopIfTrue="1">
      <formula>TRIM($I186)=""</formula>
    </cfRule>
  </conditionalFormatting>
  <conditionalFormatting sqref="N186:Q186">
    <cfRule type="expression" dxfId="155" priority="156" stopIfTrue="1">
      <formula>AND($I63="する",TRIM($N186)="")</formula>
    </cfRule>
  </conditionalFormatting>
  <conditionalFormatting sqref="I204:M204">
    <cfRule type="expression" dxfId="154" priority="155" stopIfTrue="1">
      <formula>AND(所在地, TRIM($I204)="")</formula>
    </cfRule>
  </conditionalFormatting>
  <conditionalFormatting sqref="I206:M206">
    <cfRule type="expression" dxfId="153" priority="154" stopIfTrue="1">
      <formula>AND(所在地, TRIM($I206)="")</formula>
    </cfRule>
  </conditionalFormatting>
  <conditionalFormatting sqref="Q206:U206">
    <cfRule type="expression" dxfId="152" priority="153" stopIfTrue="1">
      <formula>AND(所在地, $I206="その他", TRIM($Q206)="")</formula>
    </cfRule>
  </conditionalFormatting>
  <conditionalFormatting sqref="I208:M208">
    <cfRule type="expression" dxfId="151" priority="152" stopIfTrue="1">
      <formula>AND(所在地, TRIM($I208)="")</formula>
    </cfRule>
  </conditionalFormatting>
  <conditionalFormatting sqref="Q208:U208">
    <cfRule type="expression" dxfId="150" priority="151" stopIfTrue="1">
      <formula>AND(所在地, $I208="その他", TRIM($Q208)="")</formula>
    </cfRule>
  </conditionalFormatting>
  <conditionalFormatting sqref="I211:M211">
    <cfRule type="expression" dxfId="149" priority="150" stopIfTrue="1">
      <formula>AND(所在地, TRIM($I211)="")</formula>
    </cfRule>
  </conditionalFormatting>
  <conditionalFormatting sqref="I212:M212">
    <cfRule type="expression" dxfId="148" priority="149" stopIfTrue="1">
      <formula>AND(所在地, TRIM($I212)="")</formula>
    </cfRule>
  </conditionalFormatting>
  <conditionalFormatting sqref="I214:M214">
    <cfRule type="expression" dxfId="147" priority="148" stopIfTrue="1">
      <formula>AND(所在地, TRIM($I214)="")</formula>
    </cfRule>
  </conditionalFormatting>
  <conditionalFormatting sqref="I216:M216">
    <cfRule type="expression" dxfId="146" priority="147" stopIfTrue="1">
      <formula>AND(所在地, TRIM($I216)="")</formula>
    </cfRule>
  </conditionalFormatting>
  <conditionalFormatting sqref="I224:M224">
    <cfRule type="expression" dxfId="145" priority="146" stopIfTrue="1">
      <formula>TRIM($I224)=""</formula>
    </cfRule>
  </conditionalFormatting>
  <conditionalFormatting sqref="J228">
    <cfRule type="expression" dxfId="144" priority="145" stopIfTrue="1">
      <formula>希望&lt;&gt;0</formula>
    </cfRule>
  </conditionalFormatting>
  <conditionalFormatting sqref="K228">
    <cfRule type="expression" dxfId="143" priority="144" stopIfTrue="1">
      <formula>OR(順位&lt;&gt;0,AND($J228&lt;&gt;"○",所在地,TRIM($K228)&lt;&gt;""))</formula>
    </cfRule>
  </conditionalFormatting>
  <conditionalFormatting sqref="L228">
    <cfRule type="expression" dxfId="142" priority="143" stopIfTrue="1">
      <formula>AND($J228="○",$L228="")</formula>
    </cfRule>
  </conditionalFormatting>
  <conditionalFormatting sqref="M228:O228">
    <cfRule type="expression" dxfId="141" priority="142" stopIfTrue="1">
      <formula>AND($J228="○", $M228="")</formula>
    </cfRule>
  </conditionalFormatting>
  <conditionalFormatting sqref="P228:Q228">
    <cfRule type="expression" dxfId="140" priority="141" stopIfTrue="1">
      <formula>AND($J228="○", AND(所在地,$P228=""))</formula>
    </cfRule>
  </conditionalFormatting>
  <conditionalFormatting sqref="J230">
    <cfRule type="expression" dxfId="139" priority="140" stopIfTrue="1">
      <formula>希望&lt;&gt;0</formula>
    </cfRule>
  </conditionalFormatting>
  <conditionalFormatting sqref="K230">
    <cfRule type="expression" dxfId="138" priority="139" stopIfTrue="1">
      <formula>OR(順位&lt;&gt;0,AND($J230&lt;&gt;"○",所在地,TRIM($K230)&lt;&gt;""))</formula>
    </cfRule>
  </conditionalFormatting>
  <conditionalFormatting sqref="L230">
    <cfRule type="expression" dxfId="137" priority="138" stopIfTrue="1">
      <formula>AND($J230="○",$L230="")</formula>
    </cfRule>
  </conditionalFormatting>
  <conditionalFormatting sqref="M230:O230">
    <cfRule type="expression" dxfId="136" priority="137" stopIfTrue="1">
      <formula>AND($J230="○", $M230="")</formula>
    </cfRule>
  </conditionalFormatting>
  <conditionalFormatting sqref="P230:Q230">
    <cfRule type="expression" dxfId="135" priority="136" stopIfTrue="1">
      <formula>AND($J230="○", AND(所在地,$P230=""))</formula>
    </cfRule>
  </conditionalFormatting>
  <conditionalFormatting sqref="J231">
    <cfRule type="expression" dxfId="134" priority="135" stopIfTrue="1">
      <formula>希望&lt;&gt;0</formula>
    </cfRule>
  </conditionalFormatting>
  <conditionalFormatting sqref="K231">
    <cfRule type="expression" dxfId="133" priority="134" stopIfTrue="1">
      <formula>OR(順位&lt;&gt;0,AND($J231&lt;&gt;"○",所在地,TRIM($K231)&lt;&gt;""))</formula>
    </cfRule>
  </conditionalFormatting>
  <conditionalFormatting sqref="L231">
    <cfRule type="expression" dxfId="132" priority="133" stopIfTrue="1">
      <formula>AND($J231="○",$L231="")</formula>
    </cfRule>
  </conditionalFormatting>
  <conditionalFormatting sqref="M231:O231">
    <cfRule type="expression" dxfId="131" priority="132" stopIfTrue="1">
      <formula>AND($J231="○", $M231="")</formula>
    </cfRule>
  </conditionalFormatting>
  <conditionalFormatting sqref="P231:Q231">
    <cfRule type="expression" dxfId="130" priority="131" stopIfTrue="1">
      <formula>AND($J231="○", AND(所在地,$P231=""))</formula>
    </cfRule>
  </conditionalFormatting>
  <conditionalFormatting sqref="J232">
    <cfRule type="expression" dxfId="129" priority="130" stopIfTrue="1">
      <formula>希望&lt;&gt;0</formula>
    </cfRule>
  </conditionalFormatting>
  <conditionalFormatting sqref="K232">
    <cfRule type="expression" dxfId="128" priority="129" stopIfTrue="1">
      <formula>OR(順位&lt;&gt;0,AND($J232&lt;&gt;"○",所在地,TRIM($K232)&lt;&gt;""))</formula>
    </cfRule>
  </conditionalFormatting>
  <conditionalFormatting sqref="L232">
    <cfRule type="expression" dxfId="127" priority="128" stopIfTrue="1">
      <formula>AND($J232="○",$L232="")</formula>
    </cfRule>
  </conditionalFormatting>
  <conditionalFormatting sqref="M232:O232">
    <cfRule type="expression" dxfId="126" priority="127" stopIfTrue="1">
      <formula>AND($J232="○", $M232="")</formula>
    </cfRule>
  </conditionalFormatting>
  <conditionalFormatting sqref="P232:Q232">
    <cfRule type="expression" dxfId="125" priority="126" stopIfTrue="1">
      <formula>AND($J232="○", AND(所在地,$P232=""))</formula>
    </cfRule>
  </conditionalFormatting>
  <conditionalFormatting sqref="J233">
    <cfRule type="expression" dxfId="124" priority="125" stopIfTrue="1">
      <formula>希望&lt;&gt;0</formula>
    </cfRule>
  </conditionalFormatting>
  <conditionalFormatting sqref="K233">
    <cfRule type="expression" dxfId="123" priority="124" stopIfTrue="1">
      <formula>OR(順位&lt;&gt;0,AND($J233&lt;&gt;"○",所在地,TRIM($K233)&lt;&gt;""))</formula>
    </cfRule>
  </conditionalFormatting>
  <conditionalFormatting sqref="L233">
    <cfRule type="expression" dxfId="122" priority="123" stopIfTrue="1">
      <formula>AND($J233="○",$L233="")</formula>
    </cfRule>
  </conditionalFormatting>
  <conditionalFormatting sqref="M233:O233">
    <cfRule type="expression" dxfId="121" priority="122" stopIfTrue="1">
      <formula>AND($J233="○", $M233="")</formula>
    </cfRule>
  </conditionalFormatting>
  <conditionalFormatting sqref="P233:Q233">
    <cfRule type="expression" dxfId="120" priority="121" stopIfTrue="1">
      <formula>AND($J233="○", AND(所在地,$P233=""))</formula>
    </cfRule>
  </conditionalFormatting>
  <conditionalFormatting sqref="J235">
    <cfRule type="expression" dxfId="119" priority="120" stopIfTrue="1">
      <formula>希望&lt;&gt;0</formula>
    </cfRule>
  </conditionalFormatting>
  <conditionalFormatting sqref="K235">
    <cfRule type="expression" dxfId="118" priority="119" stopIfTrue="1">
      <formula>OR(順位&lt;&gt;0,AND($J235&lt;&gt;"○",所在地,TRIM($K235)&lt;&gt;""))</formula>
    </cfRule>
  </conditionalFormatting>
  <conditionalFormatting sqref="L235">
    <cfRule type="expression" dxfId="117" priority="118" stopIfTrue="1">
      <formula>AND($J235="○",$L235="")</formula>
    </cfRule>
  </conditionalFormatting>
  <conditionalFormatting sqref="M235:O235">
    <cfRule type="expression" dxfId="116" priority="117" stopIfTrue="1">
      <formula>AND($J235="○", $M235="")</formula>
    </cfRule>
  </conditionalFormatting>
  <conditionalFormatting sqref="P235:Q235">
    <cfRule type="expression" dxfId="115" priority="116" stopIfTrue="1">
      <formula>AND($J235="○", AND(所在地,$P235=""))</formula>
    </cfRule>
  </conditionalFormatting>
  <conditionalFormatting sqref="J236">
    <cfRule type="expression" dxfId="114" priority="115" stopIfTrue="1">
      <formula>希望&lt;&gt;0</formula>
    </cfRule>
  </conditionalFormatting>
  <conditionalFormatting sqref="K236">
    <cfRule type="expression" dxfId="113" priority="114" stopIfTrue="1">
      <formula>OR(順位&lt;&gt;0,AND($J236&lt;&gt;"○",所在地,TRIM($K236)&lt;&gt;""))</formula>
    </cfRule>
  </conditionalFormatting>
  <conditionalFormatting sqref="L236">
    <cfRule type="expression" dxfId="112" priority="113" stopIfTrue="1">
      <formula>AND($J236="○",$L236="")</formula>
    </cfRule>
  </conditionalFormatting>
  <conditionalFormatting sqref="M236:O236">
    <cfRule type="expression" dxfId="111" priority="112" stopIfTrue="1">
      <formula>AND($J236="○", $M236="")</formula>
    </cfRule>
  </conditionalFormatting>
  <conditionalFormatting sqref="P236:Q236">
    <cfRule type="expression" dxfId="110" priority="111" stopIfTrue="1">
      <formula>AND($J236="○", AND(所在地,$P236=""))</formula>
    </cfRule>
  </conditionalFormatting>
  <conditionalFormatting sqref="J237">
    <cfRule type="expression" dxfId="109" priority="110" stopIfTrue="1">
      <formula>希望&lt;&gt;0</formula>
    </cfRule>
  </conditionalFormatting>
  <conditionalFormatting sqref="K237">
    <cfRule type="expression" dxfId="108" priority="109" stopIfTrue="1">
      <formula>OR(順位&lt;&gt;0,AND($J237&lt;&gt;"○",所在地,TRIM($K237)&lt;&gt;""))</formula>
    </cfRule>
  </conditionalFormatting>
  <conditionalFormatting sqref="L237">
    <cfRule type="expression" dxfId="107" priority="108" stopIfTrue="1">
      <formula>AND($J237="○",$L237="")</formula>
    </cfRule>
  </conditionalFormatting>
  <conditionalFormatting sqref="M237:O237">
    <cfRule type="expression" dxfId="106" priority="107" stopIfTrue="1">
      <formula>AND($J237="○", $M237="")</formula>
    </cfRule>
  </conditionalFormatting>
  <conditionalFormatting sqref="P237:Q237">
    <cfRule type="expression" dxfId="105" priority="106" stopIfTrue="1">
      <formula>AND($J237="○", AND(所在地,$P237=""))</formula>
    </cfRule>
  </conditionalFormatting>
  <conditionalFormatting sqref="J238">
    <cfRule type="expression" dxfId="104" priority="105" stopIfTrue="1">
      <formula>希望&lt;&gt;0</formula>
    </cfRule>
  </conditionalFormatting>
  <conditionalFormatting sqref="K238">
    <cfRule type="expression" dxfId="103" priority="104" stopIfTrue="1">
      <formula>OR(順位&lt;&gt;0,AND($J238&lt;&gt;"○",所在地,TRIM($K238)&lt;&gt;""))</formula>
    </cfRule>
  </conditionalFormatting>
  <conditionalFormatting sqref="L238">
    <cfRule type="expression" dxfId="102" priority="103" stopIfTrue="1">
      <formula>AND($J238="○",$L238="")</formula>
    </cfRule>
  </conditionalFormatting>
  <conditionalFormatting sqref="M238:O238">
    <cfRule type="expression" dxfId="101" priority="102" stopIfTrue="1">
      <formula>AND($J238="○", $M238="")</formula>
    </cfRule>
  </conditionalFormatting>
  <conditionalFormatting sqref="P238:Q238">
    <cfRule type="expression" dxfId="100" priority="101" stopIfTrue="1">
      <formula>AND($J238="○", AND(所在地,$P238=""))</formula>
    </cfRule>
  </conditionalFormatting>
  <conditionalFormatting sqref="J239">
    <cfRule type="expression" dxfId="99" priority="100" stopIfTrue="1">
      <formula>希望&lt;&gt;0</formula>
    </cfRule>
  </conditionalFormatting>
  <conditionalFormatting sqref="K239">
    <cfRule type="expression" dxfId="98" priority="99" stopIfTrue="1">
      <formula>OR(順位&lt;&gt;0,AND($J239&lt;&gt;"○",所在地,TRIM($K239)&lt;&gt;""))</formula>
    </cfRule>
  </conditionalFormatting>
  <conditionalFormatting sqref="L239">
    <cfRule type="expression" dxfId="97" priority="98" stopIfTrue="1">
      <formula>AND($J239="○",$L239="")</formula>
    </cfRule>
  </conditionalFormatting>
  <conditionalFormatting sqref="M239:O239">
    <cfRule type="expression" dxfId="96" priority="97" stopIfTrue="1">
      <formula>AND($J239="○", $M239="")</formula>
    </cfRule>
  </conditionalFormatting>
  <conditionalFormatting sqref="P239:Q239">
    <cfRule type="expression" dxfId="95" priority="96" stopIfTrue="1">
      <formula>AND($J239="○", AND(所在地,$P239=""))</formula>
    </cfRule>
  </conditionalFormatting>
  <conditionalFormatting sqref="J240">
    <cfRule type="expression" dxfId="94" priority="95" stopIfTrue="1">
      <formula>希望&lt;&gt;0</formula>
    </cfRule>
  </conditionalFormatting>
  <conditionalFormatting sqref="K240">
    <cfRule type="expression" dxfId="93" priority="94" stopIfTrue="1">
      <formula>OR(順位&lt;&gt;0,AND($J240&lt;&gt;"○",所在地,TRIM($K240)&lt;&gt;""))</formula>
    </cfRule>
  </conditionalFormatting>
  <conditionalFormatting sqref="L240">
    <cfRule type="expression" dxfId="92" priority="93" stopIfTrue="1">
      <formula>AND($J240="○",$L240="")</formula>
    </cfRule>
  </conditionalFormatting>
  <conditionalFormatting sqref="M240:O240">
    <cfRule type="expression" dxfId="91" priority="92" stopIfTrue="1">
      <formula>AND($J240="○", $M240="")</formula>
    </cfRule>
  </conditionalFormatting>
  <conditionalFormatting sqref="P240:Q240">
    <cfRule type="expression" dxfId="90" priority="91" stopIfTrue="1">
      <formula>AND($J240="○", AND(所在地,$P240=""))</formula>
    </cfRule>
  </conditionalFormatting>
  <conditionalFormatting sqref="J242">
    <cfRule type="expression" dxfId="89" priority="90" stopIfTrue="1">
      <formula>希望&lt;&gt;0</formula>
    </cfRule>
  </conditionalFormatting>
  <conditionalFormatting sqref="K242">
    <cfRule type="expression" dxfId="88" priority="89" stopIfTrue="1">
      <formula>OR(順位&lt;&gt;0,AND($J242&lt;&gt;"○",所在地,TRIM($K242)&lt;&gt;""))</formula>
    </cfRule>
  </conditionalFormatting>
  <conditionalFormatting sqref="L242">
    <cfRule type="expression" dxfId="87" priority="88" stopIfTrue="1">
      <formula>AND($J242="○",$L242="")</formula>
    </cfRule>
  </conditionalFormatting>
  <conditionalFormatting sqref="M242:O242">
    <cfRule type="expression" dxfId="86" priority="87" stopIfTrue="1">
      <formula>AND($J242="○", $M242="")</formula>
    </cfRule>
  </conditionalFormatting>
  <conditionalFormatting sqref="P242:Q242">
    <cfRule type="expression" dxfId="85" priority="86" stopIfTrue="1">
      <formula>AND($J242="○", AND(所在地,$P242=""))</formula>
    </cfRule>
  </conditionalFormatting>
  <conditionalFormatting sqref="J243">
    <cfRule type="expression" dxfId="84" priority="85" stopIfTrue="1">
      <formula>希望&lt;&gt;0</formula>
    </cfRule>
  </conditionalFormatting>
  <conditionalFormatting sqref="K243">
    <cfRule type="expression" dxfId="83" priority="84" stopIfTrue="1">
      <formula>OR(順位&lt;&gt;0,AND($J243&lt;&gt;"○",所在地,TRIM($K243)&lt;&gt;""))</formula>
    </cfRule>
  </conditionalFormatting>
  <conditionalFormatting sqref="L243">
    <cfRule type="expression" dxfId="82" priority="83" stopIfTrue="1">
      <formula>AND($J243="○",$L243="")</formula>
    </cfRule>
  </conditionalFormatting>
  <conditionalFormatting sqref="M243:O243">
    <cfRule type="expression" dxfId="81" priority="82" stopIfTrue="1">
      <formula>AND($J243="○", $M243="")</formula>
    </cfRule>
  </conditionalFormatting>
  <conditionalFormatting sqref="P243:Q243">
    <cfRule type="expression" dxfId="80" priority="81" stopIfTrue="1">
      <formula>AND($J243="○", AND(所在地,$P243=""))</formula>
    </cfRule>
  </conditionalFormatting>
  <conditionalFormatting sqref="J244">
    <cfRule type="expression" dxfId="79" priority="80" stopIfTrue="1">
      <formula>希望&lt;&gt;0</formula>
    </cfRule>
  </conditionalFormatting>
  <conditionalFormatting sqref="K244">
    <cfRule type="expression" dxfId="78" priority="79" stopIfTrue="1">
      <formula>OR(順位&lt;&gt;0,AND($J244&lt;&gt;"○",所在地,TRIM($K244)&lt;&gt;""))</formula>
    </cfRule>
  </conditionalFormatting>
  <conditionalFormatting sqref="L244">
    <cfRule type="expression" dxfId="77" priority="78" stopIfTrue="1">
      <formula>AND($J244="○",$L244="")</formula>
    </cfRule>
  </conditionalFormatting>
  <conditionalFormatting sqref="M244:O244">
    <cfRule type="expression" dxfId="76" priority="77" stopIfTrue="1">
      <formula>AND($J244="○", $M244="")</formula>
    </cfRule>
  </conditionalFormatting>
  <conditionalFormatting sqref="P244:Q244">
    <cfRule type="expression" dxfId="75" priority="76" stopIfTrue="1">
      <formula>AND($J244="○", AND(所在地,$P244=""))</formula>
    </cfRule>
  </conditionalFormatting>
  <conditionalFormatting sqref="J245">
    <cfRule type="expression" dxfId="74" priority="75" stopIfTrue="1">
      <formula>希望&lt;&gt;0</formula>
    </cfRule>
  </conditionalFormatting>
  <conditionalFormatting sqref="K245">
    <cfRule type="expression" dxfId="73" priority="74" stopIfTrue="1">
      <formula>OR(順位&lt;&gt;0,AND($J245&lt;&gt;"○",所在地,TRIM($K245)&lt;&gt;""))</formula>
    </cfRule>
  </conditionalFormatting>
  <conditionalFormatting sqref="L245">
    <cfRule type="expression" dxfId="72" priority="73" stopIfTrue="1">
      <formula>AND($J245="○",$L245="")</formula>
    </cfRule>
  </conditionalFormatting>
  <conditionalFormatting sqref="M245:O245">
    <cfRule type="expression" dxfId="71" priority="72" stopIfTrue="1">
      <formula>AND($J245="○", $M245="")</formula>
    </cfRule>
  </conditionalFormatting>
  <conditionalFormatting sqref="P245:Q245">
    <cfRule type="expression" dxfId="70" priority="71" stopIfTrue="1">
      <formula>AND($J245="○", AND(所在地,$P245=""))</formula>
    </cfRule>
  </conditionalFormatting>
  <conditionalFormatting sqref="J246">
    <cfRule type="expression" dxfId="69" priority="70" stopIfTrue="1">
      <formula>希望&lt;&gt;0</formula>
    </cfRule>
  </conditionalFormatting>
  <conditionalFormatting sqref="K246">
    <cfRule type="expression" dxfId="68" priority="69" stopIfTrue="1">
      <formula>OR(順位&lt;&gt;0,AND($J246&lt;&gt;"○",所在地,TRIM($K246)&lt;&gt;""))</formula>
    </cfRule>
  </conditionalFormatting>
  <conditionalFormatting sqref="L246">
    <cfRule type="expression" dxfId="67" priority="68" stopIfTrue="1">
      <formula>AND($J246="○",$L246="")</formula>
    </cfRule>
  </conditionalFormatting>
  <conditionalFormatting sqref="M246:O246">
    <cfRule type="expression" dxfId="66" priority="67" stopIfTrue="1">
      <formula>AND($J246="○", $M246="")</formula>
    </cfRule>
  </conditionalFormatting>
  <conditionalFormatting sqref="P246:Q246">
    <cfRule type="expression" dxfId="65" priority="66" stopIfTrue="1">
      <formula>AND($J246="○", AND(所在地,$P246=""))</formula>
    </cfRule>
  </conditionalFormatting>
  <conditionalFormatting sqref="J247">
    <cfRule type="expression" dxfId="64" priority="65" stopIfTrue="1">
      <formula>希望&lt;&gt;0</formula>
    </cfRule>
  </conditionalFormatting>
  <conditionalFormatting sqref="K247">
    <cfRule type="expression" dxfId="63" priority="64" stopIfTrue="1">
      <formula>OR(順位&lt;&gt;0,AND($J247&lt;&gt;"○",所在地,TRIM($K247)&lt;&gt;""))</formula>
    </cfRule>
  </conditionalFormatting>
  <conditionalFormatting sqref="L247">
    <cfRule type="expression" dxfId="62" priority="63" stopIfTrue="1">
      <formula>AND($J247="○",$L247="")</formula>
    </cfRule>
  </conditionalFormatting>
  <conditionalFormatting sqref="M247:O247">
    <cfRule type="expression" dxfId="61" priority="62" stopIfTrue="1">
      <formula>AND($J247="○", $M247="")</formula>
    </cfRule>
  </conditionalFormatting>
  <conditionalFormatting sqref="P247:Q247">
    <cfRule type="expression" dxfId="60" priority="61" stopIfTrue="1">
      <formula>AND($J247="○", AND(所在地,$P247=""))</formula>
    </cfRule>
  </conditionalFormatting>
  <conditionalFormatting sqref="J248">
    <cfRule type="expression" dxfId="59" priority="60" stopIfTrue="1">
      <formula>希望&lt;&gt;0</formula>
    </cfRule>
  </conditionalFormatting>
  <conditionalFormatting sqref="K248">
    <cfRule type="expression" dxfId="58" priority="59" stopIfTrue="1">
      <formula>OR(順位&lt;&gt;0,AND($J248&lt;&gt;"○",所在地,TRIM($K248)&lt;&gt;""))</formula>
    </cfRule>
  </conditionalFormatting>
  <conditionalFormatting sqref="L248">
    <cfRule type="expression" dxfId="57" priority="58" stopIfTrue="1">
      <formula>AND($J248="○",$L248="")</formula>
    </cfRule>
  </conditionalFormatting>
  <conditionalFormatting sqref="M248:O248">
    <cfRule type="expression" dxfId="56" priority="57" stopIfTrue="1">
      <formula>AND($J248="○", $M248="")</formula>
    </cfRule>
  </conditionalFormatting>
  <conditionalFormatting sqref="P248:Q248">
    <cfRule type="expression" dxfId="55" priority="56" stopIfTrue="1">
      <formula>AND($J248="○", AND(所在地,$P248=""))</formula>
    </cfRule>
  </conditionalFormatting>
  <conditionalFormatting sqref="J249">
    <cfRule type="expression" dxfId="54" priority="55" stopIfTrue="1">
      <formula>希望&lt;&gt;0</formula>
    </cfRule>
  </conditionalFormatting>
  <conditionalFormatting sqref="K249">
    <cfRule type="expression" dxfId="53" priority="54" stopIfTrue="1">
      <formula>OR(順位&lt;&gt;0,AND($J249&lt;&gt;"○",所在地,TRIM($K249)&lt;&gt;""))</formula>
    </cfRule>
  </conditionalFormatting>
  <conditionalFormatting sqref="L249">
    <cfRule type="expression" dxfId="52" priority="53" stopIfTrue="1">
      <formula>AND($J249="○",$L249="")</formula>
    </cfRule>
  </conditionalFormatting>
  <conditionalFormatting sqref="M249:O249">
    <cfRule type="expression" dxfId="51" priority="52" stopIfTrue="1">
      <formula>AND($J249="○", $M249="")</formula>
    </cfRule>
  </conditionalFormatting>
  <conditionalFormatting sqref="P249:Q249">
    <cfRule type="expression" dxfId="50" priority="51" stopIfTrue="1">
      <formula>AND($J249="○", AND(所在地,$P249=""))</formula>
    </cfRule>
  </conditionalFormatting>
  <conditionalFormatting sqref="J250">
    <cfRule type="expression" dxfId="49" priority="50" stopIfTrue="1">
      <formula>希望&lt;&gt;0</formula>
    </cfRule>
  </conditionalFormatting>
  <conditionalFormatting sqref="K250">
    <cfRule type="expression" dxfId="48" priority="49" stopIfTrue="1">
      <formula>OR(順位&lt;&gt;0,AND($J250&lt;&gt;"○",所在地,TRIM($K250)&lt;&gt;""))</formula>
    </cfRule>
  </conditionalFormatting>
  <conditionalFormatting sqref="L250">
    <cfRule type="expression" dxfId="47" priority="48" stopIfTrue="1">
      <formula>AND($J250="○",$L250="")</formula>
    </cfRule>
  </conditionalFormatting>
  <conditionalFormatting sqref="M250:O250">
    <cfRule type="expression" dxfId="46" priority="47" stopIfTrue="1">
      <formula>AND($J250="○", $M250="")</formula>
    </cfRule>
  </conditionalFormatting>
  <conditionalFormatting sqref="P250:Q250">
    <cfRule type="expression" dxfId="45" priority="46" stopIfTrue="1">
      <formula>AND($J250="○", AND(所在地,$P250=""))</formula>
    </cfRule>
  </conditionalFormatting>
  <conditionalFormatting sqref="J251">
    <cfRule type="expression" dxfId="44" priority="45" stopIfTrue="1">
      <formula>希望&lt;&gt;0</formula>
    </cfRule>
  </conditionalFormatting>
  <conditionalFormatting sqref="K251">
    <cfRule type="expression" dxfId="43" priority="44" stopIfTrue="1">
      <formula>OR(順位&lt;&gt;0,AND($J251&lt;&gt;"○",所在地,TRIM($K251)&lt;&gt;""))</formula>
    </cfRule>
  </conditionalFormatting>
  <conditionalFormatting sqref="L251">
    <cfRule type="expression" dxfId="42" priority="43" stopIfTrue="1">
      <formula>AND($J251="○",$L251="")</formula>
    </cfRule>
  </conditionalFormatting>
  <conditionalFormatting sqref="M251:O251">
    <cfRule type="expression" dxfId="41" priority="42" stopIfTrue="1">
      <formula>AND($J251="○", $M251="")</formula>
    </cfRule>
  </conditionalFormatting>
  <conditionalFormatting sqref="P251:Q251">
    <cfRule type="expression" dxfId="40" priority="41" stopIfTrue="1">
      <formula>AND($J251="○", AND(所在地,$P251=""))</formula>
    </cfRule>
  </conditionalFormatting>
  <conditionalFormatting sqref="J252">
    <cfRule type="expression" dxfId="39" priority="40" stopIfTrue="1">
      <formula>希望&lt;&gt;0</formula>
    </cfRule>
  </conditionalFormatting>
  <conditionalFormatting sqref="K252">
    <cfRule type="expression" dxfId="38" priority="39" stopIfTrue="1">
      <formula>OR(順位&lt;&gt;0,AND($J252&lt;&gt;"○",所在地,TRIM($K252)&lt;&gt;""))</formula>
    </cfRule>
  </conditionalFormatting>
  <conditionalFormatting sqref="L252">
    <cfRule type="expression" dxfId="37" priority="38" stopIfTrue="1">
      <formula>AND($J252="○",$L252="")</formula>
    </cfRule>
  </conditionalFormatting>
  <conditionalFormatting sqref="M252:O252">
    <cfRule type="expression" dxfId="36" priority="37" stopIfTrue="1">
      <formula>AND($J252="○", $M252="")</formula>
    </cfRule>
  </conditionalFormatting>
  <conditionalFormatting sqref="P252:Q252">
    <cfRule type="expression" dxfId="35" priority="36" stopIfTrue="1">
      <formula>AND($J252="○", AND(所在地,$P252=""))</formula>
    </cfRule>
  </conditionalFormatting>
  <conditionalFormatting sqref="J253">
    <cfRule type="expression" dxfId="34" priority="35" stopIfTrue="1">
      <formula>希望&lt;&gt;0</formula>
    </cfRule>
  </conditionalFormatting>
  <conditionalFormatting sqref="K253">
    <cfRule type="expression" dxfId="33" priority="34" stopIfTrue="1">
      <formula>OR(順位&lt;&gt;0,AND($J253&lt;&gt;"○",所在地,TRIM($K253)&lt;&gt;""))</formula>
    </cfRule>
  </conditionalFormatting>
  <conditionalFormatting sqref="L253">
    <cfRule type="expression" dxfId="32" priority="33" stopIfTrue="1">
      <formula>AND($J253="○",$L253="")</formula>
    </cfRule>
  </conditionalFormatting>
  <conditionalFormatting sqref="M253:O253">
    <cfRule type="expression" dxfId="31" priority="32" stopIfTrue="1">
      <formula>AND($J253="○", $M253="")</formula>
    </cfRule>
  </conditionalFormatting>
  <conditionalFormatting sqref="P253:Q253">
    <cfRule type="expression" dxfId="30" priority="31" stopIfTrue="1">
      <formula>AND($J253="○", AND(所在地,$P253=""))</formula>
    </cfRule>
  </conditionalFormatting>
  <conditionalFormatting sqref="J254">
    <cfRule type="expression" dxfId="29" priority="30" stopIfTrue="1">
      <formula>希望&lt;&gt;0</formula>
    </cfRule>
  </conditionalFormatting>
  <conditionalFormatting sqref="K254">
    <cfRule type="expression" dxfId="28" priority="29" stopIfTrue="1">
      <formula>OR(順位&lt;&gt;0,AND($J254&lt;&gt;"○",所在地,TRIM($K254)&lt;&gt;""))</formula>
    </cfRule>
  </conditionalFormatting>
  <conditionalFormatting sqref="L254">
    <cfRule type="expression" dxfId="27" priority="28" stopIfTrue="1">
      <formula>AND($J254="○",$L254="")</formula>
    </cfRule>
  </conditionalFormatting>
  <conditionalFormatting sqref="M254:O254">
    <cfRule type="expression" dxfId="26" priority="27" stopIfTrue="1">
      <formula>AND($J254="○", $M254="")</formula>
    </cfRule>
  </conditionalFormatting>
  <conditionalFormatting sqref="P254:Q254">
    <cfRule type="expression" dxfId="25" priority="26" stopIfTrue="1">
      <formula>AND($J254="○", AND(所在地,$P254=""))</formula>
    </cfRule>
  </conditionalFormatting>
  <conditionalFormatting sqref="J255">
    <cfRule type="expression" dxfId="24" priority="25" stopIfTrue="1">
      <formula>希望&lt;&gt;0</formula>
    </cfRule>
  </conditionalFormatting>
  <conditionalFormatting sqref="K255">
    <cfRule type="expression" dxfId="23" priority="24" stopIfTrue="1">
      <formula>OR(順位&lt;&gt;0,AND($J255&lt;&gt;"○",所在地,TRIM($K255)&lt;&gt;""))</formula>
    </cfRule>
  </conditionalFormatting>
  <conditionalFormatting sqref="L255">
    <cfRule type="expression" dxfId="22" priority="23" stopIfTrue="1">
      <formula>AND($J255="○",$L255="")</formula>
    </cfRule>
  </conditionalFormatting>
  <conditionalFormatting sqref="M255:O255">
    <cfRule type="expression" dxfId="21" priority="22" stopIfTrue="1">
      <formula>AND($J255="○", $M255="")</formula>
    </cfRule>
  </conditionalFormatting>
  <conditionalFormatting sqref="P255:Q255">
    <cfRule type="expression" dxfId="20" priority="21" stopIfTrue="1">
      <formula>AND($J255="○", AND(所在地,$P255=""))</formula>
    </cfRule>
  </conditionalFormatting>
  <conditionalFormatting sqref="J256">
    <cfRule type="expression" dxfId="19" priority="20" stopIfTrue="1">
      <formula>希望&lt;&gt;0</formula>
    </cfRule>
  </conditionalFormatting>
  <conditionalFormatting sqref="K256">
    <cfRule type="expression" dxfId="18" priority="19" stopIfTrue="1">
      <formula>OR(順位&lt;&gt;0,AND($J256&lt;&gt;"○",所在地,TRIM($K256)&lt;&gt;""))</formula>
    </cfRule>
  </conditionalFormatting>
  <conditionalFormatting sqref="L256">
    <cfRule type="expression" dxfId="17" priority="18" stopIfTrue="1">
      <formula>AND($J256="○",$L256="")</formula>
    </cfRule>
  </conditionalFormatting>
  <conditionalFormatting sqref="M256:O256">
    <cfRule type="expression" dxfId="16" priority="17" stopIfTrue="1">
      <formula>AND($J256="○", $M256="")</formula>
    </cfRule>
  </conditionalFormatting>
  <conditionalFormatting sqref="P256:Q256">
    <cfRule type="expression" dxfId="15" priority="16" stopIfTrue="1">
      <formula>AND($J256="○", AND(所在地,$P256=""))</formula>
    </cfRule>
  </conditionalFormatting>
  <conditionalFormatting sqref="J257">
    <cfRule type="expression" dxfId="14" priority="15" stopIfTrue="1">
      <formula>希望&lt;&gt;0</formula>
    </cfRule>
  </conditionalFormatting>
  <conditionalFormatting sqref="K257">
    <cfRule type="expression" dxfId="13" priority="14" stopIfTrue="1">
      <formula>OR(順位&lt;&gt;0,AND($J257&lt;&gt;"○",所在地,TRIM($K257)&lt;&gt;""))</formula>
    </cfRule>
  </conditionalFormatting>
  <conditionalFormatting sqref="L257">
    <cfRule type="expression" dxfId="12" priority="13" stopIfTrue="1">
      <formula>AND($J257="○",$L257="")</formula>
    </cfRule>
  </conditionalFormatting>
  <conditionalFormatting sqref="M257:O257">
    <cfRule type="expression" dxfId="11" priority="12" stopIfTrue="1">
      <formula>AND($J257="○", $M257="")</formula>
    </cfRule>
  </conditionalFormatting>
  <conditionalFormatting sqref="P257:Q257">
    <cfRule type="expression" dxfId="10" priority="11" stopIfTrue="1">
      <formula>AND($J257="○", AND(所在地,$P257=""))</formula>
    </cfRule>
  </conditionalFormatting>
  <conditionalFormatting sqref="J258">
    <cfRule type="expression" dxfId="9" priority="10" stopIfTrue="1">
      <formula>希望&lt;&gt;0</formula>
    </cfRule>
  </conditionalFormatting>
  <conditionalFormatting sqref="K258">
    <cfRule type="expression" dxfId="8" priority="9" stopIfTrue="1">
      <formula>OR(順位&lt;&gt;0,AND($J258&lt;&gt;"○",所在地,TRIM($K258)&lt;&gt;""))</formula>
    </cfRule>
  </conditionalFormatting>
  <conditionalFormatting sqref="L258">
    <cfRule type="expression" dxfId="7" priority="8" stopIfTrue="1">
      <formula>AND($J258="○",$L258="")</formula>
    </cfRule>
  </conditionalFormatting>
  <conditionalFormatting sqref="M258:O258">
    <cfRule type="expression" dxfId="6" priority="7" stopIfTrue="1">
      <formula>AND($J258="○", $M258="")</formula>
    </cfRule>
  </conditionalFormatting>
  <conditionalFormatting sqref="P258:Q258">
    <cfRule type="expression" dxfId="5" priority="6" stopIfTrue="1">
      <formula>AND($J258="○", AND(所在地,$P258=""))</formula>
    </cfRule>
  </conditionalFormatting>
  <conditionalFormatting sqref="J259">
    <cfRule type="expression" dxfId="4" priority="5" stopIfTrue="1">
      <formula>希望&lt;&gt;0</formula>
    </cfRule>
  </conditionalFormatting>
  <conditionalFormatting sqref="K259">
    <cfRule type="expression" dxfId="3" priority="4" stopIfTrue="1">
      <formula>OR(順位&lt;&gt;0,AND($J259&lt;&gt;"○",所在地,TRIM($K259)&lt;&gt;""))</formula>
    </cfRule>
  </conditionalFormatting>
  <conditionalFormatting sqref="L259">
    <cfRule type="expression" dxfId="2" priority="3" stopIfTrue="1">
      <formula>AND($J259="○",$L259="")</formula>
    </cfRule>
  </conditionalFormatting>
  <conditionalFormatting sqref="M259:O259">
    <cfRule type="expression" dxfId="1" priority="2" stopIfTrue="1">
      <formula>AND($J259="○", $M259="")</formula>
    </cfRule>
  </conditionalFormatting>
  <conditionalFormatting sqref="P259:Q259">
    <cfRule type="expression" dxfId="0" priority="1" stopIfTrue="1">
      <formula>AND($J259="○", AND(所在地,$P259=""))</formula>
    </cfRule>
  </conditionalFormatting>
  <dataValidations count="250">
    <dataValidation type="whole" imeMode="halfAlpha" allowBlank="1" showInputMessage="1" showErrorMessage="1" error="7桁の数字を入力してください" sqref="I20:M20" xr:uid="{D3185481-D009-4081-B737-9CBAC4803E79}">
      <formula1>0</formula1>
      <formula2>9999999</formula2>
    </dataValidation>
    <dataValidation errorStyle="warning" imeMode="hiragana" allowBlank="1" showInputMessage="1" showErrorMessage="1" sqref="I22:U22" xr:uid="{6AED88ED-E484-4139-86D9-A5A767E03893}"/>
    <dataValidation errorStyle="warning" imeMode="fullKatakana" allowBlank="1" showInputMessage="1" showErrorMessage="1" sqref="I24:U24" xr:uid="{B2BD86F5-0B7D-4A6B-B0FE-0C337EE7CB10}"/>
    <dataValidation errorStyle="warning" imeMode="hiragana" allowBlank="1" showInputMessage="1" showErrorMessage="1" sqref="I26:U26" xr:uid="{B3D06988-FD8B-4CAE-B611-4D1DD78DD1D7}"/>
    <dataValidation errorStyle="warning" imeMode="hiragana" allowBlank="1" showInputMessage="1" showErrorMessage="1" sqref="I28:U28" xr:uid="{6825FDCD-B931-4DD4-8C1F-8DCF095140DA}"/>
    <dataValidation errorStyle="warning" imeMode="fullKatakana" allowBlank="1" showInputMessage="1" showErrorMessage="1" sqref="I30:U30" xr:uid="{91242DF7-32B0-4E76-B830-0DA957581798}"/>
    <dataValidation errorStyle="warning" imeMode="hiragana" allowBlank="1" showInputMessage="1" showErrorMessage="1" sqref="I32:U32" xr:uid="{5779284C-36A9-4B23-A4E9-E422D4499136}"/>
    <dataValidation errorStyle="warning" imeMode="halfAlpha" allowBlank="1" showInputMessage="1" showErrorMessage="1" sqref="I34:M34" xr:uid="{1AB73D1D-933C-418E-825F-5CFCAA93E818}"/>
    <dataValidation errorStyle="warning" imeMode="halfAlpha" allowBlank="1" showInputMessage="1" showErrorMessage="1" sqref="I36:M36" xr:uid="{F870F117-597E-4D3D-87D8-529E020D3E74}"/>
    <dataValidation errorStyle="warning" imeMode="halfAlpha" allowBlank="1" showInputMessage="1" showErrorMessage="1" sqref="I38:U38" xr:uid="{718CE97B-21EA-4A48-B652-3B31F9858E8F}"/>
    <dataValidation type="list" imeMode="halfAlpha" allowBlank="1" showInputMessage="1" showErrorMessage="1" error="リストから選択してください" sqref="I40:M40" xr:uid="{D3279B8A-C620-4440-B375-FF86F9F32BF9}">
      <formula1>"一致する,一致しない"</formula1>
    </dataValidation>
    <dataValidation type="list" imeMode="halfAlpha" allowBlank="1" showInputMessage="1" showErrorMessage="1" error="リストから選択してください" sqref="I63:M63" xr:uid="{D7EDE343-9241-4488-9075-01D10A542AB8}">
      <formula1>"しない,する"</formula1>
    </dataValidation>
    <dataValidation type="whole" imeMode="halfAlpha" allowBlank="1" showInputMessage="1" showErrorMessage="1" error="7桁の数字を入力してください" sqref="I69:M69" xr:uid="{A17A0DD6-AEBB-42F1-BBA6-7A3C773CDDFD}">
      <formula1>0</formula1>
      <formula2>9999999</formula2>
    </dataValidation>
    <dataValidation errorStyle="warning" imeMode="hiragana" allowBlank="1" showInputMessage="1" showErrorMessage="1" sqref="I71:U71" xr:uid="{FE812FE7-4885-4CC9-BF77-88AD6CD9791D}"/>
    <dataValidation errorStyle="warning" imeMode="fullKatakana" allowBlank="1" showInputMessage="1" showErrorMessage="1" sqref="I73:U73" xr:uid="{28DDF661-0914-46EF-939B-487545CEA2A3}"/>
    <dataValidation errorStyle="warning" imeMode="hiragana" allowBlank="1" showInputMessage="1" showErrorMessage="1" sqref="I75:U75" xr:uid="{499C83C3-5BEC-4E9B-81C5-C6791E7851A2}"/>
    <dataValidation errorStyle="warning" imeMode="hiragana" allowBlank="1" showInputMessage="1" showErrorMessage="1" sqref="I77:U77" xr:uid="{9683362F-F95F-4B06-9DCC-A512054D8391}"/>
    <dataValidation errorStyle="warning" imeMode="fullKatakana" allowBlank="1" showInputMessage="1" showErrorMessage="1" sqref="I79:U79" xr:uid="{B3FE05E3-B517-49F6-8706-932A6614C578}"/>
    <dataValidation errorStyle="warning" imeMode="hiragana" allowBlank="1" showInputMessage="1" showErrorMessage="1" sqref="I81:U81" xr:uid="{6F99E1F3-93D9-4DC0-A0DB-8936A13DF875}"/>
    <dataValidation errorStyle="warning" imeMode="halfAlpha" allowBlank="1" showInputMessage="1" showErrorMessage="1" sqref="I83:M83" xr:uid="{90EA3F5A-566A-4763-B4F0-59A6CEB16A03}"/>
    <dataValidation errorStyle="warning" imeMode="halfAlpha" allowBlank="1" showInputMessage="1" showErrorMessage="1" sqref="I85:M85" xr:uid="{51FDC2D8-5FEA-49FF-A0D6-81CCCEC49348}"/>
    <dataValidation errorStyle="warning" imeMode="halfAlpha" allowBlank="1" showInputMessage="1" showErrorMessage="1" sqref="I87:U87" xr:uid="{15B535C7-BEFF-47E4-9C6C-2A90A0E42903}"/>
    <dataValidation errorStyle="warning" imeMode="hiragana" allowBlank="1" showInputMessage="1" showErrorMessage="1" sqref="I112:U112" xr:uid="{93AA4621-C4E7-4EAD-ADC4-C48E10A7E8D7}"/>
    <dataValidation errorStyle="warning" imeMode="fullKatakana" allowBlank="1" showInputMessage="1" showErrorMessage="1" sqref="I114:U114" xr:uid="{1EC52BE2-B90F-4C9C-A3DE-44E04EE3A92F}"/>
    <dataValidation errorStyle="warning" imeMode="hiragana" allowBlank="1" showInputMessage="1" showErrorMessage="1" sqref="I116:U116" xr:uid="{56EA91A3-E8B4-4348-99A8-0FEDC8E19B0C}"/>
    <dataValidation errorStyle="warning" imeMode="halfAlpha" allowBlank="1" showInputMessage="1" showErrorMessage="1" sqref="I118:M118" xr:uid="{8720E97E-232D-44CE-BA4E-0E79502A4D23}"/>
    <dataValidation errorStyle="warning" imeMode="halfAlpha" allowBlank="1" showInputMessage="1" showErrorMessage="1" sqref="Q118:R118" xr:uid="{85938743-6259-4CE2-816D-BA1B92EAF5B5}"/>
    <dataValidation errorStyle="warning" imeMode="halfAlpha" allowBlank="1" showInputMessage="1" showErrorMessage="1" sqref="I120:M120" xr:uid="{205A700D-D20A-4C2C-9735-A05FD476B517}"/>
    <dataValidation errorStyle="warning" imeMode="halfAlpha" allowBlank="1" showInputMessage="1" showErrorMessage="1" sqref="I122:U122" xr:uid="{60B85B8C-42D5-4935-B3AF-1C20B5AE9167}"/>
    <dataValidation type="list" imeMode="halfAlpha" allowBlank="1" showInputMessage="1" showErrorMessage="1" error="リストから選択してください" sqref="I149:M149" xr:uid="{3C6AFD85-31AE-4B49-A0F7-32321FF821F8}">
      <formula1>"しない,する"</formula1>
    </dataValidation>
    <dataValidation type="whole" imeMode="halfAlpha" allowBlank="1" showInputMessage="1" showErrorMessage="1" error="7桁の数字を入力してください" sqref="I151:M151" xr:uid="{F246D22C-7B85-4B87-AD35-369C7DC29AAB}">
      <formula1>0</formula1>
      <formula2>9999999</formula2>
    </dataValidation>
    <dataValidation errorStyle="warning" imeMode="hiragana" allowBlank="1" showInputMessage="1" showErrorMessage="1" sqref="I153:U153" xr:uid="{F455E616-E63D-479A-BE3F-30AD2EA4D41E}"/>
    <dataValidation errorStyle="warning" imeMode="fullKatakana" allowBlank="1" showInputMessage="1" showErrorMessage="1" sqref="I155:U155" xr:uid="{05FD22B9-A3A6-4BAF-9742-23C8E37A9E46}"/>
    <dataValidation errorStyle="warning" imeMode="hiragana" allowBlank="1" showInputMessage="1" showErrorMessage="1" sqref="I157:U157" xr:uid="{2FCAE9A0-FB86-48D6-884F-A36469FD39EB}"/>
    <dataValidation errorStyle="warning" imeMode="halfAlpha" allowBlank="1" showInputMessage="1" showErrorMessage="1" sqref="I159:M159" xr:uid="{51F11E35-2952-4AA8-8128-96751FF8A100}"/>
    <dataValidation errorStyle="warning" imeMode="halfAlpha" allowBlank="1" showInputMessage="1" showErrorMessage="1" sqref="I161:M161" xr:uid="{CFF5C083-DBF7-465B-BC66-086C1A2F1762}"/>
    <dataValidation type="list" imeMode="halfAlpha" allowBlank="1" showInputMessage="1" showErrorMessage="1" error="リストから選択してください" sqref="K171" xr:uid="{6498717F-6D8C-43E9-91C9-2F7D98199387}">
      <formula1>"○,　"</formula1>
    </dataValidation>
    <dataValidation type="list" imeMode="halfAlpha" allowBlank="1" showInputMessage="1" showErrorMessage="1" error="リストから選択してください" sqref="K172" xr:uid="{79FCA3CD-37C9-47FC-AF20-C8CB88567452}">
      <formula1>"○,　"</formula1>
    </dataValidation>
    <dataValidation errorStyle="warning" imeMode="hiragana" allowBlank="1" showInputMessage="1" showErrorMessage="1" sqref="L172:O172" xr:uid="{A0A176B5-1495-4C99-BE7A-EEBA1AEC6DF3}"/>
    <dataValidation type="list" imeMode="halfAlpha" allowBlank="1" showInputMessage="1" showErrorMessage="1" error="リストから選択してください" sqref="K173" xr:uid="{17DEC672-1BFA-4291-A553-AE33FF36E48B}">
      <formula1>"○,　"</formula1>
    </dataValidation>
    <dataValidation errorStyle="warning" imeMode="hiragana" allowBlank="1" showInputMessage="1" showErrorMessage="1" sqref="L173:O173" xr:uid="{D63AF7EB-6A79-40FC-9AB6-F4992CB81A0C}"/>
    <dataValidation type="list" imeMode="halfAlpha" allowBlank="1" showInputMessage="1" showErrorMessage="1" error="リストから選択してください" sqref="K174:K175" xr:uid="{A0813892-7F77-4BBE-83FB-69E056F218F1}">
      <formula1>"○,　"</formula1>
    </dataValidation>
    <dataValidation errorStyle="warning" imeMode="hiragana" allowBlank="1" showInputMessage="1" showErrorMessage="1" sqref="L174:O174" xr:uid="{EC36B031-FA08-4D3C-93F2-7C992B85C79C}"/>
    <dataValidation type="whole" imeMode="halfAlpha" allowBlank="1" showInputMessage="1" showErrorMessage="1" error="有効な数字を入力してください" sqref="P174:Q174" xr:uid="{8AECD7F3-5E9F-40E2-B9FE-34EFA2430B78}">
      <formula1>0</formula1>
      <formula2>100</formula2>
    </dataValidation>
    <dataValidation errorStyle="warning" imeMode="hiragana" allowBlank="1" showInputMessage="1" showErrorMessage="1" sqref="L175:O175" xr:uid="{89354422-D9CE-4D65-AB8A-A14058DD189B}"/>
    <dataValidation type="whole" imeMode="halfAlpha" allowBlank="1" showInputMessage="1" showErrorMessage="1" error="有効な数字を入力してください" sqref="P175:Q175" xr:uid="{880D41FA-AAD6-455D-872D-C0E32328F71A}">
      <formula1>0</formula1>
      <formula2>100</formula2>
    </dataValidation>
    <dataValidation type="whole" imeMode="halfAlpha" allowBlank="1" showInputMessage="1" showErrorMessage="1" error="有効な数字を入力してください" sqref="I177:M177" xr:uid="{26A45122-4B15-4882-BC00-0A9A2CC7EA31}">
      <formula1>0</formula1>
      <formula2>9999999999</formula2>
    </dataValidation>
    <dataValidation type="whole" imeMode="halfAlpha" allowBlank="1" showInputMessage="1" showErrorMessage="1" error="有効な数字を入力してください" sqref="I181:M181" xr:uid="{79F54D35-D1CD-4D40-B183-A70491B00A74}">
      <formula1>0</formula1>
      <formula2>9999999999</formula2>
    </dataValidation>
    <dataValidation type="whole" imeMode="halfAlpha" allowBlank="1" showInputMessage="1" showErrorMessage="1" error="有効な数字を入力してください" sqref="N181:Q181" xr:uid="{44339096-E28C-44C9-9C59-833A1FA98C59}">
      <formula1>0</formula1>
      <formula2>9999999999</formula2>
    </dataValidation>
    <dataValidation type="whole" imeMode="halfAlpha" allowBlank="1" showInputMessage="1" showErrorMessage="1" error="有効な数字を入力してください" sqref="I182:M182" xr:uid="{DB903591-0B1B-4B8B-B4DF-BD8CD8CDBBC9}">
      <formula1>0</formula1>
      <formula2>9999999999</formula2>
    </dataValidation>
    <dataValidation type="whole" imeMode="halfAlpha" allowBlank="1" showInputMessage="1" showErrorMessage="1" error="有効な数字を入力してください" sqref="N182:Q182" xr:uid="{DC32537A-0769-4CC0-BFA9-4D882247E21F}">
      <formula1>0</formula1>
      <formula2>9999999999</formula2>
    </dataValidation>
    <dataValidation type="whole" imeMode="halfAlpha" allowBlank="1" showInputMessage="1" showErrorMessage="1" error="有効な数字を入力してください" sqref="I183:M183" xr:uid="{7D44F708-5D3B-49F1-8DB3-E41CFB3ED3CE}">
      <formula1>0</formula1>
      <formula2>9999999999</formula2>
    </dataValidation>
    <dataValidation type="whole" imeMode="halfAlpha" allowBlank="1" showInputMessage="1" showErrorMessage="1" error="有効な数字を入力してください" sqref="N183:Q183" xr:uid="{19D0967B-3C7E-478B-9B9A-1965F54D6C9E}">
      <formula1>0</formula1>
      <formula2>9999999999</formula2>
    </dataValidation>
    <dataValidation type="whole" imeMode="halfAlpha" allowBlank="1" showInputMessage="1" showErrorMessage="1" error="有効な数字を入力してください" sqref="I185:M185" xr:uid="{98C44FCB-C529-4727-96A1-73268E943892}">
      <formula1>0</formula1>
      <formula2>9999999999</formula2>
    </dataValidation>
    <dataValidation type="whole" imeMode="halfAlpha" allowBlank="1" showInputMessage="1" showErrorMessage="1" error="有効な数字を入力してください" sqref="N185:Q185" xr:uid="{B2F3FFF4-6B55-45AB-B4DB-F8E5C8690EAD}">
      <formula1>0</formula1>
      <formula2>9999999999</formula2>
    </dataValidation>
    <dataValidation type="whole" imeMode="halfAlpha" allowBlank="1" showInputMessage="1" showErrorMessage="1" error="有効な数字を入力してください" sqref="I186:M186" xr:uid="{39821A47-CC6B-483B-9A78-9DEA691F002B}">
      <formula1>0</formula1>
      <formula2>9999999999</formula2>
    </dataValidation>
    <dataValidation type="whole" imeMode="halfAlpha" allowBlank="1" showInputMessage="1" showErrorMessage="1" error="有効な数字を入力してください" sqref="N186:Q186" xr:uid="{187490D5-9F51-41E4-B632-EAE2A7F09C8B}">
      <formula1>0</formula1>
      <formula2>9999999999</formula2>
    </dataValidation>
    <dataValidation type="whole" imeMode="halfAlpha" allowBlank="1" showInputMessage="1" showErrorMessage="1" error="有効な数字を入力してください" sqref="I191:M191" xr:uid="{AA7F1D58-FA12-4D49-A6ED-E449D6A00B3C}">
      <formula1>0</formula1>
      <formula2>9999999999</formula2>
    </dataValidation>
    <dataValidation type="whole" imeMode="halfAlpha" allowBlank="1" showInputMessage="1" showErrorMessage="1" error="有効な数字を入力してください" sqref="I192:M192" xr:uid="{80EA342C-0FCC-4E44-B08F-0B33147541B5}">
      <formula1>0</formula1>
      <formula2>9999999999</formula2>
    </dataValidation>
    <dataValidation type="list" imeMode="halfAlpha" allowBlank="1" showInputMessage="1" showErrorMessage="1" error="リストから選択してください" sqref="I197:M197" xr:uid="{BE463E4E-6688-4977-9378-F916CD58095A}">
      <formula1>"有,無,　"</formula1>
    </dataValidation>
    <dataValidation type="list" imeMode="halfAlpha" allowBlank="1" showInputMessage="1" showErrorMessage="1" error="リストから選択してください" sqref="I198:M198" xr:uid="{8AD44C2C-2409-4FF5-8CBB-84D7230C8365}">
      <formula1>"有,無,　"</formula1>
    </dataValidation>
    <dataValidation type="list" imeMode="halfAlpha" allowBlank="1" showInputMessage="1" showErrorMessage="1" error="リストから選択してください" sqref="I199:M199" xr:uid="{B1B8D5CA-3609-44AE-8BE7-B65B73278622}">
      <formula1>"有,無,　"</formula1>
    </dataValidation>
    <dataValidation errorStyle="warning" imeMode="halfAlpha" allowBlank="1" showInputMessage="1" showErrorMessage="1" sqref="E200:H200" xr:uid="{7E00860B-38A7-4062-A0B1-78D615FCEEEB}"/>
    <dataValidation type="list" imeMode="halfAlpha" allowBlank="1" showInputMessage="1" showErrorMessage="1" error="リストから選択してください" sqref="I200:M200" xr:uid="{8F93F003-F99E-43FE-A7CF-4A9F7EB0BEE5}">
      <formula1>"有,無,　"</formula1>
    </dataValidation>
    <dataValidation type="list" imeMode="halfAlpha" allowBlank="1" showInputMessage="1" showErrorMessage="1" error="リストから選択してください" sqref="I204:M204" xr:uid="{E72E53ED-B224-46E9-B060-48234D93E741}">
      <formula1>"有,無"</formula1>
    </dataValidation>
    <dataValidation type="list" imeMode="halfAlpha" allowBlank="1" showInputMessage="1" showErrorMessage="1" error="リストから選択してください" sqref="I206:M206" xr:uid="{FD79796E-9D95-452F-86D2-0A74D8140FD4}">
      <formula1>"支店,営業所,出張所,連絡先,その他,なし"</formula1>
    </dataValidation>
    <dataValidation errorStyle="warning" imeMode="hiragana" allowBlank="1" showInputMessage="1" showErrorMessage="1" sqref="Q206:U206" xr:uid="{C5FED31E-4149-4ABC-9C09-1A324615AD86}"/>
    <dataValidation type="list" imeMode="halfAlpha" allowBlank="1" showInputMessage="1" showErrorMessage="1" error="リストから選択してください" sqref="I208:M208" xr:uid="{C4EC7ADB-F99C-459A-9318-2848D0054053}">
      <formula1>"会社所有,賃貸,その他,なし"</formula1>
    </dataValidation>
    <dataValidation errorStyle="warning" imeMode="hiragana" allowBlank="1" showInputMessage="1" showErrorMessage="1" sqref="Q208:U208" xr:uid="{CA8D3415-0703-4467-BB42-12EEC9E12649}"/>
    <dataValidation type="whole" imeMode="halfAlpha" allowBlank="1" showInputMessage="1" showErrorMessage="1" error="有効な数字を入力してください。10兆円以上になる場合は、9,999,999,999と入力してください" sqref="I211:M211" xr:uid="{EAA88816-3995-4820-914C-10BE8153FC8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I212:M212" xr:uid="{C2841611-BFED-42B3-A64C-87C3EBCD9791}">
      <formula1>-9999999999</formula1>
      <formula2>9999999999</formula2>
    </dataValidation>
    <dataValidation type="whole" imeMode="halfAlpha" allowBlank="1" showInputMessage="1" showErrorMessage="1" error="有効な数字を入力してください" sqref="I214:M214" xr:uid="{AF3B672C-2D71-4482-8A5E-AABD96A00EC8}">
      <formula1>0</formula1>
      <formula2>9999999999</formula2>
    </dataValidation>
    <dataValidation type="list" imeMode="halfAlpha" allowBlank="1" showInputMessage="1" showErrorMessage="1" error="リストから選択してください" sqref="I216:M216" xr:uid="{CF447D2B-117C-4E94-9079-B9BDA70B02B8}">
      <formula1>"有,無"</formula1>
    </dataValidation>
    <dataValidation type="date" imeMode="halfAlpha" allowBlank="1" showInputMessage="1" showErrorMessage="1" error="有効な日付を入力してください" sqref="I224:M224" xr:uid="{73D49E15-D39B-4322-BFD8-17DEACBE0C2C}">
      <formula1>92</formula1>
      <formula2>73415</formula2>
    </dataValidation>
    <dataValidation type="list" imeMode="halfAlpha" allowBlank="1" showInputMessage="1" showErrorMessage="1" error="リストから選択してください" sqref="J228" xr:uid="{295CF213-3631-4599-BD84-B508B16D6E65}">
      <formula1>"○,　"</formula1>
    </dataValidation>
    <dataValidation type="list" imeMode="halfAlpha" allowBlank="1" showInputMessage="1" showErrorMessage="1" error="リストから選択してください" sqref="K228" xr:uid="{95B56CFC-EF23-45C1-B0C8-5698EC0D2132}">
      <formula1>"①,②,③,　　"</formula1>
    </dataValidation>
    <dataValidation type="whole" imeMode="halfAlpha" allowBlank="1" showInputMessage="1" showErrorMessage="1" error="有効な数字を入力してください" sqref="L228" xr:uid="{A4DA00CA-6B66-4902-8336-4896CF67DA3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28:O228" xr:uid="{B749FA55-A4ED-4A8C-A26A-F61FD6892362}">
      <formula1>-9999999999</formula1>
      <formula2>9999999999</formula2>
    </dataValidation>
    <dataValidation type="whole" imeMode="halfAlpha" allowBlank="1" showInputMessage="1" showErrorMessage="1" error="有効な数字を入力してください" sqref="P228:Q228" xr:uid="{C7E0314B-3ADB-4C22-ABFA-3D7F71F83E6A}">
      <formula1>0</formula1>
      <formula2>9999999999</formula2>
    </dataValidation>
    <dataValidation errorStyle="warning" imeMode="hiragana" allowBlank="1" showInputMessage="1" showErrorMessage="1" sqref="R228:U228" xr:uid="{31C147E1-21E3-4AF3-A177-EFBC5A6B6C22}"/>
    <dataValidation type="list" imeMode="halfAlpha" allowBlank="1" showInputMessage="1" showErrorMessage="1" error="リストから選択してください" sqref="J230" xr:uid="{FE32D272-2EF2-4AC6-BFE0-9AED84C841F7}">
      <formula1>"○,　"</formula1>
    </dataValidation>
    <dataValidation type="list" imeMode="halfAlpha" allowBlank="1" showInputMessage="1" showErrorMessage="1" error="リストから選択してください" sqref="K230" xr:uid="{D60343FE-8990-43B9-8E57-CD5A04EE3269}">
      <formula1>"①,②,③,　　"</formula1>
    </dataValidation>
    <dataValidation type="whole" imeMode="halfAlpha" allowBlank="1" showInputMessage="1" showErrorMessage="1" error="有効な数字を入力してください" sqref="L230" xr:uid="{BEF3AE38-F1AA-4007-8B69-BD925CB0DD9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0:O230" xr:uid="{3F08CBE5-8C36-4D59-B592-E22062DB4E65}">
      <formula1>-9999999999</formula1>
      <formula2>9999999999</formula2>
    </dataValidation>
    <dataValidation type="whole" imeMode="halfAlpha" allowBlank="1" showInputMessage="1" showErrorMessage="1" error="有効な数字を入力してください" sqref="P230:Q230" xr:uid="{5421A71A-0812-4525-8E4A-E3C3CCB16471}">
      <formula1>0</formula1>
      <formula2>9999999999</formula2>
    </dataValidation>
    <dataValidation errorStyle="warning" imeMode="hiragana" allowBlank="1" showInputMessage="1" showErrorMessage="1" sqref="R230:U230" xr:uid="{6B9B2006-FF7C-40A5-8070-CCD716CF87E5}"/>
    <dataValidation type="list" imeMode="halfAlpha" allowBlank="1" showInputMessage="1" showErrorMessage="1" error="リストから選択してください" sqref="J231" xr:uid="{45FC9940-E9DE-4560-9379-62EE1F649855}">
      <formula1>"○,　"</formula1>
    </dataValidation>
    <dataValidation type="list" imeMode="halfAlpha" allowBlank="1" showInputMessage="1" showErrorMessage="1" error="リストから選択してください" sqref="K231" xr:uid="{47A26729-3E6C-41CA-A31B-FFFA6301C7FE}">
      <formula1>"①,②,③,　　"</formula1>
    </dataValidation>
    <dataValidation type="whole" imeMode="halfAlpha" allowBlank="1" showInputMessage="1" showErrorMessage="1" error="有効な数字を入力してください" sqref="L231" xr:uid="{0C8D7574-8C8F-41CE-9F79-E1F6FBA3038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1:O231" xr:uid="{E1A3C62E-03E2-45B8-B1D9-FEC5113164FD}">
      <formula1>-9999999999</formula1>
      <formula2>9999999999</formula2>
    </dataValidation>
    <dataValidation type="whole" imeMode="halfAlpha" allowBlank="1" showInputMessage="1" showErrorMessage="1" error="有効な数字を入力してください" sqref="P231:Q231" xr:uid="{FE931867-07C3-4D91-A970-E6C7991828F6}">
      <formula1>0</formula1>
      <formula2>9999999999</formula2>
    </dataValidation>
    <dataValidation errorStyle="warning" imeMode="hiragana" allowBlank="1" showInputMessage="1" showErrorMessage="1" sqref="R231:U231" xr:uid="{C8649B4B-D707-45EC-AF01-2627F0A43270}"/>
    <dataValidation type="list" imeMode="halfAlpha" allowBlank="1" showInputMessage="1" showErrorMessage="1" error="リストから選択してください" sqref="J232" xr:uid="{427F27C2-D225-4004-9379-C136DC299CBD}">
      <formula1>"○,　"</formula1>
    </dataValidation>
    <dataValidation type="list" imeMode="halfAlpha" allowBlank="1" showInputMessage="1" showErrorMessage="1" error="リストから選択してください" sqref="K232" xr:uid="{5991E34E-BE65-42BB-830B-3445CC02B909}">
      <formula1>"①,②,③,　　"</formula1>
    </dataValidation>
    <dataValidation type="whole" imeMode="halfAlpha" allowBlank="1" showInputMessage="1" showErrorMessage="1" error="有効な数字を入力してください" sqref="L232" xr:uid="{684A571A-17CF-49D3-B713-8A56AB43805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2:O232" xr:uid="{5F0B4283-590D-40BF-BCAE-67987D632288}">
      <formula1>-9999999999</formula1>
      <formula2>9999999999</formula2>
    </dataValidation>
    <dataValidation type="whole" imeMode="halfAlpha" allowBlank="1" showInputMessage="1" showErrorMessage="1" error="有効な数字を入力してください" sqref="P232:Q232" xr:uid="{C9A55929-A894-45F3-A7CA-132F83A70ACB}">
      <formula1>0</formula1>
      <formula2>9999999999</formula2>
    </dataValidation>
    <dataValidation errorStyle="warning" imeMode="hiragana" allowBlank="1" showInputMessage="1" showErrorMessage="1" sqref="R232:U232" xr:uid="{680CDD86-F128-4C01-922E-8BC3516FBDF9}"/>
    <dataValidation type="list" imeMode="halfAlpha" allowBlank="1" showInputMessage="1" showErrorMessage="1" error="リストから選択してください" sqref="J233" xr:uid="{EF9B2B10-1DA9-4C28-9EBC-3C65A2C3854C}">
      <formula1>"○,　"</formula1>
    </dataValidation>
    <dataValidation type="list" imeMode="halfAlpha" allowBlank="1" showInputMessage="1" showErrorMessage="1" error="リストから選択してください" sqref="K233" xr:uid="{051686E9-7341-42B2-823D-68859DF3C0C7}">
      <formula1>"①,②,③,　　"</formula1>
    </dataValidation>
    <dataValidation type="whole" imeMode="halfAlpha" allowBlank="1" showInputMessage="1" showErrorMessage="1" error="有効な数字を入力してください" sqref="L233" xr:uid="{F6CB2157-E138-4329-AF64-E311B35C9C8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3:O233" xr:uid="{C1B9B5F2-574B-477D-9B48-578899F5AAA2}">
      <formula1>-9999999999</formula1>
      <formula2>9999999999</formula2>
    </dataValidation>
    <dataValidation type="whole" imeMode="halfAlpha" allowBlank="1" showInputMessage="1" showErrorMessage="1" error="有効な数字を入力してください" sqref="P233:Q233" xr:uid="{C914387D-3C5E-4D77-A112-F5556C056E2F}">
      <formula1>0</formula1>
      <formula2>9999999999</formula2>
    </dataValidation>
    <dataValidation errorStyle="warning" imeMode="hiragana" allowBlank="1" showInputMessage="1" showErrorMessage="1" sqref="R233:U233" xr:uid="{D3BC3873-98C6-438B-A9D0-E434A8407B3E}"/>
    <dataValidation type="list" imeMode="halfAlpha" allowBlank="1" showInputMessage="1" showErrorMessage="1" error="リストから選択してください" sqref="J235" xr:uid="{8A1CC591-D145-48FF-A58F-5AEC3E740AE8}">
      <formula1>"○,　"</formula1>
    </dataValidation>
    <dataValidation type="list" imeMode="halfAlpha" allowBlank="1" showInputMessage="1" showErrorMessage="1" error="リストから選択してください" sqref="K235" xr:uid="{658F6525-4F4A-4B30-B406-9C1D3AC0D4C9}">
      <formula1>"①,②,③,　　"</formula1>
    </dataValidation>
    <dataValidation type="whole" imeMode="halfAlpha" allowBlank="1" showInputMessage="1" showErrorMessage="1" error="有効な数字を入力してください" sqref="L235" xr:uid="{F8518613-6A9F-4959-8192-5245D498D0E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5:O235" xr:uid="{BBDDB131-B7E7-469A-A3A1-4DFD12A0665C}">
      <formula1>-9999999999</formula1>
      <formula2>9999999999</formula2>
    </dataValidation>
    <dataValidation type="whole" imeMode="halfAlpha" allowBlank="1" showInputMessage="1" showErrorMessage="1" error="有効な数字を入力してください" sqref="P235:Q235" xr:uid="{8A6B6E76-DF68-470D-B632-C629B629A72A}">
      <formula1>0</formula1>
      <formula2>9999999999</formula2>
    </dataValidation>
    <dataValidation errorStyle="warning" imeMode="hiragana" allowBlank="1" showInputMessage="1" showErrorMessage="1" sqref="R235:U235" xr:uid="{C57CE9E4-461B-471D-BC83-8B790B10B272}"/>
    <dataValidation type="list" imeMode="halfAlpha" allowBlank="1" showInputMessage="1" showErrorMessage="1" error="リストから選択してください" sqref="J236" xr:uid="{39570A77-32EE-4479-8E95-F01B65BA42C7}">
      <formula1>"○,　"</formula1>
    </dataValidation>
    <dataValidation type="list" imeMode="halfAlpha" allowBlank="1" showInputMessage="1" showErrorMessage="1" error="リストから選択してください" sqref="K236" xr:uid="{10358E80-D72F-48C8-B607-9EAC2A50428C}">
      <formula1>"①,②,③,　　"</formula1>
    </dataValidation>
    <dataValidation type="whole" imeMode="halfAlpha" allowBlank="1" showInputMessage="1" showErrorMessage="1" error="有効な数字を入力してください" sqref="L236" xr:uid="{0F53D21F-BBA6-49E4-9323-F5BC307407A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6:O236" xr:uid="{929D7A4B-B3AA-46D7-903F-A4A12F72E077}">
      <formula1>-9999999999</formula1>
      <formula2>9999999999</formula2>
    </dataValidation>
    <dataValidation type="whole" imeMode="halfAlpha" allowBlank="1" showInputMessage="1" showErrorMessage="1" error="有効な数字を入力してください" sqref="P236:Q236" xr:uid="{6029FE3C-6BB8-478C-AB55-5C3E8ABC71D9}">
      <formula1>0</formula1>
      <formula2>9999999999</formula2>
    </dataValidation>
    <dataValidation errorStyle="warning" imeMode="hiragana" allowBlank="1" showInputMessage="1" showErrorMessage="1" sqref="R236:U236" xr:uid="{413ACDB3-29C5-4155-B38F-D356381A87E9}"/>
    <dataValidation type="list" imeMode="halfAlpha" allowBlank="1" showInputMessage="1" showErrorMessage="1" error="リストから選択してください" sqref="J237" xr:uid="{D7FE2CE0-07A7-4C03-BE0C-77EFAD0DF469}">
      <formula1>"○,　"</formula1>
    </dataValidation>
    <dataValidation type="list" imeMode="halfAlpha" allowBlank="1" showInputMessage="1" showErrorMessage="1" error="リストから選択してください" sqref="K237" xr:uid="{A4502116-E5DD-4632-AF0E-685ED1951548}">
      <formula1>"①,②,③,　　"</formula1>
    </dataValidation>
    <dataValidation type="whole" imeMode="halfAlpha" allowBlank="1" showInputMessage="1" showErrorMessage="1" error="有効な数字を入力してください" sqref="L237" xr:uid="{0EC1A6D6-C265-445A-AA3A-005DC13805C6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7:O237" xr:uid="{F6496F68-3C7A-4E2C-A51A-80BBFC0970D5}">
      <formula1>-9999999999</formula1>
      <formula2>9999999999</formula2>
    </dataValidation>
    <dataValidation type="whole" imeMode="halfAlpha" allowBlank="1" showInputMessage="1" showErrorMessage="1" error="有効な数字を入力してください" sqref="P237:Q237" xr:uid="{0272B7EC-AEB8-473F-A0F4-B0EE7C057BF4}">
      <formula1>0</formula1>
      <formula2>9999999999</formula2>
    </dataValidation>
    <dataValidation errorStyle="warning" imeMode="hiragana" allowBlank="1" showInputMessage="1" showErrorMessage="1" sqref="R237:U237" xr:uid="{042979EE-4A27-4201-A012-534F24115831}"/>
    <dataValidation type="list" imeMode="halfAlpha" allowBlank="1" showInputMessage="1" showErrorMessage="1" error="リストから選択してください" sqref="J238" xr:uid="{494D20F6-1C97-4442-8EA9-81981BA6277A}">
      <formula1>"○,　"</formula1>
    </dataValidation>
    <dataValidation type="list" imeMode="halfAlpha" allowBlank="1" showInputMessage="1" showErrorMessage="1" error="リストから選択してください" sqref="K238" xr:uid="{316985A8-B982-471C-B0E7-0D73D29982BC}">
      <formula1>"①,②,③,　　"</formula1>
    </dataValidation>
    <dataValidation type="whole" imeMode="halfAlpha" allowBlank="1" showInputMessage="1" showErrorMessage="1" error="有効な数字を入力してください" sqref="L238" xr:uid="{52E2AB83-6063-4A5F-892E-F1AD28CFC3E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8:O238" xr:uid="{B01783FE-0A7D-43E3-B323-3BA1361F7AC7}">
      <formula1>-9999999999</formula1>
      <formula2>9999999999</formula2>
    </dataValidation>
    <dataValidation type="whole" imeMode="halfAlpha" allowBlank="1" showInputMessage="1" showErrorMessage="1" error="有効な数字を入力してください" sqref="P238:Q238" xr:uid="{43740880-4D62-4E4A-8E41-74EFB5E8A6DC}">
      <formula1>0</formula1>
      <formula2>9999999999</formula2>
    </dataValidation>
    <dataValidation errorStyle="warning" imeMode="hiragana" allowBlank="1" showInputMessage="1" showErrorMessage="1" sqref="R238:U238" xr:uid="{D19739C9-C04A-4E5D-9EFF-A8044339D504}"/>
    <dataValidation type="list" imeMode="halfAlpha" allowBlank="1" showInputMessage="1" showErrorMessage="1" error="リストから選択してください" sqref="J239" xr:uid="{1BC01FAE-66DA-4286-95DC-FC6A969D8AE9}">
      <formula1>"○,　"</formula1>
    </dataValidation>
    <dataValidation type="list" imeMode="halfAlpha" allowBlank="1" showInputMessage="1" showErrorMessage="1" error="リストから選択してください" sqref="K239" xr:uid="{65CD7595-6CF1-4360-ABA2-BB53B73D8ABC}">
      <formula1>"①,②,③,　　"</formula1>
    </dataValidation>
    <dataValidation type="whole" imeMode="halfAlpha" allowBlank="1" showInputMessage="1" showErrorMessage="1" error="有効な数字を入力してください" sqref="L239" xr:uid="{1D07BC29-9F28-4E6F-BD65-8E87DA6A455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39:O239" xr:uid="{A0A780E9-F5EA-4489-B03C-7C66B74E15B8}">
      <formula1>-9999999999</formula1>
      <formula2>9999999999</formula2>
    </dataValidation>
    <dataValidation type="whole" imeMode="halfAlpha" allowBlank="1" showInputMessage="1" showErrorMessage="1" error="有効な数字を入力してください" sqref="P239:Q239" xr:uid="{1EA621A7-A765-4F6F-8260-1E592E336A53}">
      <formula1>0</formula1>
      <formula2>9999999999</formula2>
    </dataValidation>
    <dataValidation errorStyle="warning" imeMode="hiragana" allowBlank="1" showInputMessage="1" showErrorMessage="1" sqref="R239:U239" xr:uid="{AC0C99C7-C63C-4A93-B183-FB81F5B55C86}"/>
    <dataValidation type="list" imeMode="halfAlpha" allowBlank="1" showInputMessage="1" showErrorMessage="1" error="リストから選択してください" sqref="J240" xr:uid="{48749272-3686-45C5-850A-CFB2B825C5E3}">
      <formula1>"○,　"</formula1>
    </dataValidation>
    <dataValidation type="list" imeMode="halfAlpha" allowBlank="1" showInputMessage="1" showErrorMessage="1" error="リストから選択してください" sqref="K240" xr:uid="{5C9F19D1-60AF-4227-AFCC-6F63D6DC0DAE}">
      <formula1>"①,②,③,　　"</formula1>
    </dataValidation>
    <dataValidation type="whole" imeMode="halfAlpha" allowBlank="1" showInputMessage="1" showErrorMessage="1" error="有効な数字を入力してください" sqref="L240" xr:uid="{BAA88D65-1324-45CF-9E74-3EA3DDF7B4A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0:O240" xr:uid="{A57B9D07-BEB4-4870-82DC-84B426D32F82}">
      <formula1>-9999999999</formula1>
      <formula2>9999999999</formula2>
    </dataValidation>
    <dataValidation type="whole" imeMode="halfAlpha" allowBlank="1" showInputMessage="1" showErrorMessage="1" error="有効な数字を入力してください" sqref="P240:Q240" xr:uid="{F247AC9D-1421-43DC-A9F2-EF4F93EAF064}">
      <formula1>0</formula1>
      <formula2>9999999999</formula2>
    </dataValidation>
    <dataValidation errorStyle="warning" imeMode="hiragana" allowBlank="1" showInputMessage="1" showErrorMessage="1" sqref="R240:U240" xr:uid="{8696EED1-63EF-47F6-AC07-C54C9657DD41}"/>
    <dataValidation type="list" imeMode="halfAlpha" allowBlank="1" showInputMessage="1" showErrorMessage="1" error="リストから選択してください" sqref="J242" xr:uid="{6E54E7C6-DE99-4D38-B392-165F25AB031F}">
      <formula1>"○,　"</formula1>
    </dataValidation>
    <dataValidation type="list" imeMode="halfAlpha" allowBlank="1" showInputMessage="1" showErrorMessage="1" error="リストから選択してください" sqref="K242" xr:uid="{ABB8F9AD-DFA2-484A-9414-D6AC845C7616}">
      <formula1>"①,②,③,　　"</formula1>
    </dataValidation>
    <dataValidation type="whole" imeMode="halfAlpha" allowBlank="1" showInputMessage="1" showErrorMessage="1" error="有効な数字を入力してください" sqref="L242" xr:uid="{7526AEAF-89B5-4197-AEFA-989369C8AD7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2:O242" xr:uid="{777E025D-E7A8-4CCE-9422-EFF2DD3B4DC3}">
      <formula1>-9999999999</formula1>
      <formula2>9999999999</formula2>
    </dataValidation>
    <dataValidation type="whole" imeMode="halfAlpha" allowBlank="1" showInputMessage="1" showErrorMessage="1" error="有効な数字を入力してください" sqref="P242:Q242" xr:uid="{7A9F73EE-7EE4-4614-AB2A-68AA9C2C3FD4}">
      <formula1>0</formula1>
      <formula2>9999999999</formula2>
    </dataValidation>
    <dataValidation errorStyle="warning" imeMode="hiragana" allowBlank="1" showInputMessage="1" showErrorMessage="1" sqref="R242:U242" xr:uid="{78062579-C156-44EB-AA9B-A8FB8E99E2E6}"/>
    <dataValidation type="list" imeMode="halfAlpha" allowBlank="1" showInputMessage="1" showErrorMessage="1" error="リストから選択してください" sqref="J243" xr:uid="{E4870123-1A85-46B7-81AC-2DCF13C1BEEF}">
      <formula1>"○,　"</formula1>
    </dataValidation>
    <dataValidation type="list" imeMode="halfAlpha" allowBlank="1" showInputMessage="1" showErrorMessage="1" error="リストから選択してください" sqref="K243" xr:uid="{37A809D1-88B3-4DBA-A118-73B3092F818E}">
      <formula1>"①,②,③,　　"</formula1>
    </dataValidation>
    <dataValidation type="whole" imeMode="halfAlpha" allowBlank="1" showInputMessage="1" showErrorMessage="1" error="有効な数字を入力してください" sqref="L243" xr:uid="{E1568AC6-C036-48A6-8AB9-9B6F78CF15A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3:O243" xr:uid="{3F158E14-00E4-4BD3-8E2A-06085CFD9B34}">
      <formula1>-9999999999</formula1>
      <formula2>9999999999</formula2>
    </dataValidation>
    <dataValidation type="whole" imeMode="halfAlpha" allowBlank="1" showInputMessage="1" showErrorMessage="1" error="有効な数字を入力してください" sqref="P243:Q243" xr:uid="{755A896A-5B28-45B6-B64D-2FB19FBC0852}">
      <formula1>0</formula1>
      <formula2>9999999999</formula2>
    </dataValidation>
    <dataValidation errorStyle="warning" imeMode="hiragana" allowBlank="1" showInputMessage="1" showErrorMessage="1" sqref="R243:U243" xr:uid="{CE4DD4AB-AD09-48CD-9579-1B1E6B0CBC65}"/>
    <dataValidation type="list" imeMode="halfAlpha" allowBlank="1" showInputMessage="1" showErrorMessage="1" error="リストから選択してください" sqref="J244" xr:uid="{637CC268-2D4F-4263-AF24-C6B838FE5A4E}">
      <formula1>"○,　"</formula1>
    </dataValidation>
    <dataValidation type="list" imeMode="halfAlpha" allowBlank="1" showInputMessage="1" showErrorMessage="1" error="リストから選択してください" sqref="K244" xr:uid="{A42B73F6-AABD-4032-95A1-0D6C3C668013}">
      <formula1>"①,②,③,　　"</formula1>
    </dataValidation>
    <dataValidation type="whole" imeMode="halfAlpha" allowBlank="1" showInputMessage="1" showErrorMessage="1" error="有効な数字を入力してください" sqref="L244" xr:uid="{F8201F2B-6B30-41E8-9BD1-EC09606964D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4:O244" xr:uid="{46C9F240-29F8-4A7A-9D60-6B3FA0515A16}">
      <formula1>-9999999999</formula1>
      <formula2>9999999999</formula2>
    </dataValidation>
    <dataValidation type="whole" imeMode="halfAlpha" allowBlank="1" showInputMessage="1" showErrorMessage="1" error="有効な数字を入力してください" sqref="P244:Q244" xr:uid="{6937681B-F29A-43B2-A5FE-1E27B2D65966}">
      <formula1>0</formula1>
      <formula2>9999999999</formula2>
    </dataValidation>
    <dataValidation errorStyle="warning" imeMode="hiragana" allowBlank="1" showInputMessage="1" showErrorMessage="1" sqref="R244:U244" xr:uid="{D1A5BEBD-43C1-4CF2-BEC2-0DEC3BD91510}"/>
    <dataValidation type="list" imeMode="halfAlpha" allowBlank="1" showInputMessage="1" showErrorMessage="1" error="リストから選択してください" sqref="J245" xr:uid="{7F42CC0B-F0DE-4674-8691-34EA14F88311}">
      <formula1>"○,　"</formula1>
    </dataValidation>
    <dataValidation type="list" imeMode="halfAlpha" allowBlank="1" showInputMessage="1" showErrorMessage="1" error="リストから選択してください" sqref="K245" xr:uid="{8C80F161-A353-469E-8B31-3C567EBBEA81}">
      <formula1>"①,②,③,　　"</formula1>
    </dataValidation>
    <dataValidation type="whole" imeMode="halfAlpha" allowBlank="1" showInputMessage="1" showErrorMessage="1" error="有効な数字を入力してください" sqref="L245" xr:uid="{16AE7A00-B86A-4508-82F5-08051DC0FC7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5:O245" xr:uid="{0B3DC34A-ED48-4F49-9016-D37D9BC3D042}">
      <formula1>-9999999999</formula1>
      <formula2>9999999999</formula2>
    </dataValidation>
    <dataValidation type="whole" imeMode="halfAlpha" allowBlank="1" showInputMessage="1" showErrorMessage="1" error="有効な数字を入力してください" sqref="P245:Q245" xr:uid="{8B49AEDD-3497-438C-AFCC-E0878D5B1721}">
      <formula1>0</formula1>
      <formula2>9999999999</formula2>
    </dataValidation>
    <dataValidation errorStyle="warning" imeMode="hiragana" allowBlank="1" showInputMessage="1" showErrorMessage="1" sqref="R245:U245" xr:uid="{A2113A17-C768-487A-AAD7-E5680ECAABE9}"/>
    <dataValidation type="list" imeMode="halfAlpha" allowBlank="1" showInputMessage="1" showErrorMessage="1" error="リストから選択してください" sqref="J246" xr:uid="{B1F4CDAC-C277-43AD-99F6-A0B1197AD4F6}">
      <formula1>"○,　"</formula1>
    </dataValidation>
    <dataValidation type="list" imeMode="halfAlpha" allowBlank="1" showInputMessage="1" showErrorMessage="1" error="リストから選択してください" sqref="K246" xr:uid="{014CF357-2E68-4281-8DB1-A1F618259744}">
      <formula1>"①,②,③,　　"</formula1>
    </dataValidation>
    <dataValidation type="whole" imeMode="halfAlpha" allowBlank="1" showInputMessage="1" showErrorMessage="1" error="有効な数字を入力してください" sqref="L246" xr:uid="{5FCAA586-C41D-41AA-9AC8-628EBA5BBEF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6:O246" xr:uid="{47A2293A-3888-455E-987B-1BDB4ACD32E4}">
      <formula1>-9999999999</formula1>
      <formula2>9999999999</formula2>
    </dataValidation>
    <dataValidation type="whole" imeMode="halfAlpha" allowBlank="1" showInputMessage="1" showErrorMessage="1" error="有効な数字を入力してください" sqref="P246:Q246" xr:uid="{4794D4FC-F8F8-4837-944E-16642CAEBCED}">
      <formula1>0</formula1>
      <formula2>9999999999</formula2>
    </dataValidation>
    <dataValidation errorStyle="warning" imeMode="hiragana" allowBlank="1" showInputMessage="1" showErrorMessage="1" sqref="R246:U246" xr:uid="{5C4C9C9C-724D-485C-8B0B-FB7616726EC0}"/>
    <dataValidation type="list" imeMode="halfAlpha" allowBlank="1" showInputMessage="1" showErrorMessage="1" error="リストから選択してください" sqref="J247" xr:uid="{193654FD-6CED-469A-912F-ADD611136EF4}">
      <formula1>"○,　"</formula1>
    </dataValidation>
    <dataValidation type="list" imeMode="halfAlpha" allowBlank="1" showInputMessage="1" showErrorMessage="1" error="リストから選択してください" sqref="K247" xr:uid="{AF1A5795-196F-465E-AFFF-F16945668CAD}">
      <formula1>"①,②,③,　　"</formula1>
    </dataValidation>
    <dataValidation type="whole" imeMode="halfAlpha" allowBlank="1" showInputMessage="1" showErrorMessage="1" error="有効な数字を入力してください" sqref="L247" xr:uid="{F2156240-544F-4204-BAB1-C3A4441E54F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7:O247" xr:uid="{976F11E6-320D-4143-9229-9C7F56979010}">
      <formula1>-9999999999</formula1>
      <formula2>9999999999</formula2>
    </dataValidation>
    <dataValidation type="whole" imeMode="halfAlpha" allowBlank="1" showInputMessage="1" showErrorMessage="1" error="有効な数字を入力してください" sqref="P247:Q247" xr:uid="{526E6456-4AE0-46D9-80F0-E938EB79CAE2}">
      <formula1>0</formula1>
      <formula2>9999999999</formula2>
    </dataValidation>
    <dataValidation errorStyle="warning" imeMode="hiragana" allowBlank="1" showInputMessage="1" showErrorMessage="1" sqref="R247:U247" xr:uid="{A4442755-0D5D-46F7-8D31-9ED8034DE2B0}"/>
    <dataValidation type="list" imeMode="halfAlpha" allowBlank="1" showInputMessage="1" showErrorMessage="1" error="リストから選択してください" sqref="J248" xr:uid="{19074168-32B7-499D-82FB-2E2D2863E1CE}">
      <formula1>"○,　"</formula1>
    </dataValidation>
    <dataValidation type="list" imeMode="halfAlpha" allowBlank="1" showInputMessage="1" showErrorMessage="1" error="リストから選択してください" sqref="K248" xr:uid="{1A970905-C70C-4E4A-8975-4BCEFF4D0868}">
      <formula1>"①,②,③,　　"</formula1>
    </dataValidation>
    <dataValidation type="whole" imeMode="halfAlpha" allowBlank="1" showInputMessage="1" showErrorMessage="1" error="有効な数字を入力してください" sqref="L248" xr:uid="{DDF60CC5-FC8F-4EBF-947C-7F65D45140B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8:O248" xr:uid="{E0857F24-9735-41B1-8B85-1036440ABC2A}">
      <formula1>-9999999999</formula1>
      <formula2>9999999999</formula2>
    </dataValidation>
    <dataValidation type="whole" imeMode="halfAlpha" allowBlank="1" showInputMessage="1" showErrorMessage="1" error="有効な数字を入力してください" sqref="P248:Q248" xr:uid="{F0DAFC3E-18A5-46FE-8B17-4AE74B2CC807}">
      <formula1>0</formula1>
      <formula2>9999999999</formula2>
    </dataValidation>
    <dataValidation errorStyle="warning" imeMode="hiragana" allowBlank="1" showInputMessage="1" showErrorMessage="1" sqref="R248:U248" xr:uid="{0B3CA298-F325-45CA-9711-DF200DC90257}"/>
    <dataValidation type="list" imeMode="halfAlpha" allowBlank="1" showInputMessage="1" showErrorMessage="1" error="リストから選択してください" sqref="J249" xr:uid="{AD873969-056D-4B48-9802-9CE9DE316764}">
      <formula1>"○,　"</formula1>
    </dataValidation>
    <dataValidation type="list" imeMode="halfAlpha" allowBlank="1" showInputMessage="1" showErrorMessage="1" error="リストから選択してください" sqref="K249" xr:uid="{33643D58-E0BF-47B3-BD7B-A576280D14EF}">
      <formula1>"①,②,③,　　"</formula1>
    </dataValidation>
    <dataValidation type="whole" imeMode="halfAlpha" allowBlank="1" showInputMessage="1" showErrorMessage="1" error="有効な数字を入力してください" sqref="L249" xr:uid="{D4A18BD0-9627-44A6-9A7F-8FB8CB1A299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49:O249" xr:uid="{04E05D65-AB5C-4666-BA50-B58E3A92F042}">
      <formula1>-9999999999</formula1>
      <formula2>9999999999</formula2>
    </dataValidation>
    <dataValidation type="whole" imeMode="halfAlpha" allowBlank="1" showInputMessage="1" showErrorMessage="1" error="有効な数字を入力してください" sqref="P249:Q249" xr:uid="{6A2D12EF-4CF4-4A20-A464-9ED69BFB4E2B}">
      <formula1>0</formula1>
      <formula2>9999999999</formula2>
    </dataValidation>
    <dataValidation errorStyle="warning" imeMode="hiragana" allowBlank="1" showInputMessage="1" showErrorMessage="1" sqref="R249:U249" xr:uid="{AE0FA6B8-0904-41E8-ACD7-D0B45FBFC802}"/>
    <dataValidation type="list" imeMode="halfAlpha" allowBlank="1" showInputMessage="1" showErrorMessage="1" error="リストから選択してください" sqref="J250" xr:uid="{B292A44F-BAC3-4A5A-90E7-BC4D8C9D6CE0}">
      <formula1>"○,　"</formula1>
    </dataValidation>
    <dataValidation type="list" imeMode="halfAlpha" allowBlank="1" showInputMessage="1" showErrorMessage="1" error="リストから選択してください" sqref="K250" xr:uid="{F70E276A-C150-4929-B451-F88F5CA2ABF5}">
      <formula1>"①,②,③,　　"</formula1>
    </dataValidation>
    <dataValidation type="whole" imeMode="halfAlpha" allowBlank="1" showInputMessage="1" showErrorMessage="1" error="有効な数字を入力してください" sqref="L250" xr:uid="{C871D06B-F5EA-4691-A66A-527BBFFAEB1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0:O250" xr:uid="{97F4770B-A1D1-4C3F-BF64-98C076DE4792}">
      <formula1>-9999999999</formula1>
      <formula2>9999999999</formula2>
    </dataValidation>
    <dataValidation type="whole" imeMode="halfAlpha" allowBlank="1" showInputMessage="1" showErrorMessage="1" error="有効な数字を入力してください" sqref="P250:Q250" xr:uid="{4CEE8DF3-7992-4138-9C5D-F95CC7A1ABAF}">
      <formula1>0</formula1>
      <formula2>9999999999</formula2>
    </dataValidation>
    <dataValidation errorStyle="warning" imeMode="hiragana" allowBlank="1" showInputMessage="1" showErrorMessage="1" sqref="R250:U250" xr:uid="{60A7F58F-5019-4A05-A173-E71DD92E3493}"/>
    <dataValidation type="list" imeMode="halfAlpha" allowBlank="1" showInputMessage="1" showErrorMessage="1" error="リストから選択してください" sqref="J251" xr:uid="{E33F009D-922B-42D4-9A2A-519622804818}">
      <formula1>"○,　"</formula1>
    </dataValidation>
    <dataValidation type="list" imeMode="halfAlpha" allowBlank="1" showInputMessage="1" showErrorMessage="1" error="リストから選択してください" sqref="K251" xr:uid="{31EBBC08-F8D2-4C3F-9039-05D5229BE584}">
      <formula1>"①,②,③,　　"</formula1>
    </dataValidation>
    <dataValidation type="whole" imeMode="halfAlpha" allowBlank="1" showInputMessage="1" showErrorMessage="1" error="有効な数字を入力してください" sqref="L251" xr:uid="{E152D8FC-682E-4C1D-946D-F73680BAC64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1:O251" xr:uid="{26E646D5-4AEE-4E37-B36B-502DCB9BACF6}">
      <formula1>-9999999999</formula1>
      <formula2>9999999999</formula2>
    </dataValidation>
    <dataValidation type="whole" imeMode="halfAlpha" allowBlank="1" showInputMessage="1" showErrorMessage="1" error="有効な数字を入力してください" sqref="P251:Q251" xr:uid="{E939E9E8-8ED8-4820-8BDC-10E7ECD83BA2}">
      <formula1>0</formula1>
      <formula2>9999999999</formula2>
    </dataValidation>
    <dataValidation errorStyle="warning" imeMode="hiragana" allowBlank="1" showInputMessage="1" showErrorMessage="1" sqref="R251:U251" xr:uid="{CA9A2681-225D-4321-AE52-2288C02201A9}"/>
    <dataValidation type="list" imeMode="halfAlpha" allowBlank="1" showInputMessage="1" showErrorMessage="1" error="リストから選択してください" sqref="J252" xr:uid="{670A0582-1A03-453A-BE2C-0175FD6320D3}">
      <formula1>"○,　"</formula1>
    </dataValidation>
    <dataValidation type="list" imeMode="halfAlpha" allowBlank="1" showInputMessage="1" showErrorMessage="1" error="リストから選択してください" sqref="K252" xr:uid="{002E8CC3-B29B-4082-81A1-931301F69DBA}">
      <formula1>"①,②,③,　　"</formula1>
    </dataValidation>
    <dataValidation type="whole" imeMode="halfAlpha" allowBlank="1" showInputMessage="1" showErrorMessage="1" error="有効な数字を入力してください" sqref="L252" xr:uid="{B1940196-8E39-472C-A087-4FF8AB4CC4B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2:O252" xr:uid="{9DE99048-CF1C-4D8F-96B2-2EB9D6293E13}">
      <formula1>-9999999999</formula1>
      <formula2>9999999999</formula2>
    </dataValidation>
    <dataValidation type="whole" imeMode="halfAlpha" allowBlank="1" showInputMessage="1" showErrorMessage="1" error="有効な数字を入力してください" sqref="P252:Q252" xr:uid="{A58F1B74-1F7D-491C-B657-E38E80A62D46}">
      <formula1>0</formula1>
      <formula2>9999999999</formula2>
    </dataValidation>
    <dataValidation errorStyle="warning" imeMode="hiragana" allowBlank="1" showInputMessage="1" showErrorMessage="1" sqref="R252:U252" xr:uid="{E095A39C-8A48-49F6-82B9-B526962B4334}"/>
    <dataValidation type="list" imeMode="halfAlpha" allowBlank="1" showInputMessage="1" showErrorMessage="1" error="リストから選択してください" sqref="J253" xr:uid="{A7EB3E69-14C9-42C5-90D7-B102CEBBC5C0}">
      <formula1>"○,　"</formula1>
    </dataValidation>
    <dataValidation type="list" imeMode="halfAlpha" allowBlank="1" showInputMessage="1" showErrorMessage="1" error="リストから選択してください" sqref="K253" xr:uid="{A0BE140E-E081-4802-A3B2-7FA91E8D2129}">
      <formula1>"①,②,③,　　"</formula1>
    </dataValidation>
    <dataValidation type="whole" imeMode="halfAlpha" allowBlank="1" showInputMessage="1" showErrorMessage="1" error="有効な数字を入力してください" sqref="L253" xr:uid="{25A60C83-D79D-49A1-99B3-87343B5CF7A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3:O253" xr:uid="{6F506DE3-36BE-4BF8-BD62-EEE387C31A9D}">
      <formula1>-9999999999</formula1>
      <formula2>9999999999</formula2>
    </dataValidation>
    <dataValidation type="whole" imeMode="halfAlpha" allowBlank="1" showInputMessage="1" showErrorMessage="1" error="有効な数字を入力してください" sqref="P253:Q253" xr:uid="{1C60B6A0-A39E-4448-8FA1-54782DCFBB2A}">
      <formula1>0</formula1>
      <formula2>9999999999</formula2>
    </dataValidation>
    <dataValidation errorStyle="warning" imeMode="hiragana" allowBlank="1" showInputMessage="1" showErrorMessage="1" sqref="R253:U253" xr:uid="{BFFFF72C-C077-4312-8504-F06EEE755992}"/>
    <dataValidation type="list" imeMode="halfAlpha" allowBlank="1" showInputMessage="1" showErrorMessage="1" error="リストから選択してください" sqref="J254" xr:uid="{A4CBAAE2-FB59-4CFF-9830-51C5E4CB76FA}">
      <formula1>"○,　"</formula1>
    </dataValidation>
    <dataValidation type="list" imeMode="halfAlpha" allowBlank="1" showInputMessage="1" showErrorMessage="1" error="リストから選択してください" sqref="K254" xr:uid="{C2B8763C-A8CC-4812-B201-EC414CE8E645}">
      <formula1>"①,②,③,　　"</formula1>
    </dataValidation>
    <dataValidation type="whole" imeMode="halfAlpha" allowBlank="1" showInputMessage="1" showErrorMessage="1" error="有効な数字を入力してください" sqref="L254" xr:uid="{A15FEF83-3809-4CD2-8110-F0D87CC9FF9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4:O254" xr:uid="{14974943-60C7-42EB-BACA-5B0F7A103934}">
      <formula1>-9999999999</formula1>
      <formula2>9999999999</formula2>
    </dataValidation>
    <dataValidation type="whole" imeMode="halfAlpha" allowBlank="1" showInputMessage="1" showErrorMessage="1" error="有効な数字を入力してください" sqref="P254:Q254" xr:uid="{999BC078-7F35-4BC7-BA19-5965A0179D76}">
      <formula1>0</formula1>
      <formula2>9999999999</formula2>
    </dataValidation>
    <dataValidation errorStyle="warning" imeMode="hiragana" allowBlank="1" showInputMessage="1" showErrorMessage="1" sqref="R254:U254" xr:uid="{A9E806E8-02DB-4540-92B1-34D59B823A61}"/>
    <dataValidation type="list" imeMode="halfAlpha" allowBlank="1" showInputMessage="1" showErrorMessage="1" error="リストから選択してください" sqref="J255" xr:uid="{D2725E79-66BA-4AAF-B004-FCEDF21C1082}">
      <formula1>"○,　"</formula1>
    </dataValidation>
    <dataValidation type="list" imeMode="halfAlpha" allowBlank="1" showInputMessage="1" showErrorMessage="1" error="リストから選択してください" sqref="K255" xr:uid="{766BC07D-EAFB-4286-9760-435764D7A74D}">
      <formula1>"①,②,③,　　"</formula1>
    </dataValidation>
    <dataValidation type="whole" imeMode="halfAlpha" allowBlank="1" showInputMessage="1" showErrorMessage="1" error="有効な数字を入力してください" sqref="L255" xr:uid="{2FB2749B-A8F0-4A4A-92CA-3855C102015D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5:O255" xr:uid="{90A5D293-5910-4C32-907F-0943CB934287}">
      <formula1>-9999999999</formula1>
      <formula2>9999999999</formula2>
    </dataValidation>
    <dataValidation type="whole" imeMode="halfAlpha" allowBlank="1" showInputMessage="1" showErrorMessage="1" error="有効な数字を入力してください" sqref="P255:Q255" xr:uid="{027E32F3-84C9-41BC-A397-C813136B2D97}">
      <formula1>0</formula1>
      <formula2>9999999999</formula2>
    </dataValidation>
    <dataValidation errorStyle="warning" imeMode="hiragana" allowBlank="1" showInputMessage="1" showErrorMessage="1" sqref="R255:U255" xr:uid="{2A0965CC-D780-4B55-94E8-E25B4F61C02A}"/>
    <dataValidation type="list" imeMode="halfAlpha" allowBlank="1" showInputMessage="1" showErrorMessage="1" error="リストから選択してください" sqref="J256" xr:uid="{2A65B5BB-C540-48BC-A94D-E5E0980EE29D}">
      <formula1>"○,　"</formula1>
    </dataValidation>
    <dataValidation type="list" imeMode="halfAlpha" allowBlank="1" showInputMessage="1" showErrorMessage="1" error="リストから選択してください" sqref="K256" xr:uid="{D8FD5007-8FDF-411E-818B-24D8A45149C8}">
      <formula1>"①,②,③,　　"</formula1>
    </dataValidation>
    <dataValidation type="whole" imeMode="halfAlpha" allowBlank="1" showInputMessage="1" showErrorMessage="1" error="有効な数字を入力してください" sqref="L256" xr:uid="{0A6D162E-7E7D-439C-984E-1C300B3628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6:O256" xr:uid="{C3375283-3AAB-4989-8C0B-188BF63BD0C7}">
      <formula1>-9999999999</formula1>
      <formula2>9999999999</formula2>
    </dataValidation>
    <dataValidation type="whole" imeMode="halfAlpha" allowBlank="1" showInputMessage="1" showErrorMessage="1" error="有効な数字を入力してください" sqref="P256:Q256" xr:uid="{EA253CEA-13CD-49A2-91FA-D00046C726FC}">
      <formula1>0</formula1>
      <formula2>9999999999</formula2>
    </dataValidation>
    <dataValidation errorStyle="warning" imeMode="hiragana" allowBlank="1" showInputMessage="1" showErrorMessage="1" sqref="R256:U256" xr:uid="{7F13AADC-8EB5-4461-AFEE-BCC471C99F99}"/>
    <dataValidation type="list" imeMode="halfAlpha" allowBlank="1" showInputMessage="1" showErrorMessage="1" error="リストから選択してください" sqref="J257" xr:uid="{04DEF9F4-7667-4CF4-8C53-A4CC8B984351}">
      <formula1>"○,　"</formula1>
    </dataValidation>
    <dataValidation type="list" imeMode="halfAlpha" allowBlank="1" showInputMessage="1" showErrorMessage="1" error="リストから選択してください" sqref="K257" xr:uid="{FCFFF29C-E4D2-4A72-B192-05C88DC0130F}">
      <formula1>"①,②,③,　　"</formula1>
    </dataValidation>
    <dataValidation type="whole" imeMode="halfAlpha" allowBlank="1" showInputMessage="1" showErrorMessage="1" error="有効な数字を入力してください" sqref="L257" xr:uid="{07109297-3E0D-4533-A455-7E4259BFF02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7:O257" xr:uid="{F3862BA2-1281-4BAD-A0C1-90E12BFB8990}">
      <formula1>-9999999999</formula1>
      <formula2>9999999999</formula2>
    </dataValidation>
    <dataValidation type="whole" imeMode="halfAlpha" allowBlank="1" showInputMessage="1" showErrorMessage="1" error="有効な数字を入力してください" sqref="P257:Q257" xr:uid="{D2C6AD63-EFC2-4777-B8AC-63EE22332695}">
      <formula1>0</formula1>
      <formula2>9999999999</formula2>
    </dataValidation>
    <dataValidation errorStyle="warning" imeMode="hiragana" allowBlank="1" showInputMessage="1" showErrorMessage="1" sqref="R257:U257" xr:uid="{1206E8FD-CE2E-4BF3-8C67-D64526D9FE6B}"/>
    <dataValidation type="list" imeMode="halfAlpha" allowBlank="1" showInputMessage="1" showErrorMessage="1" error="リストから選択してください" sqref="J258" xr:uid="{FE037643-26FA-4920-955D-0B52E53D3642}">
      <formula1>"○,　"</formula1>
    </dataValidation>
    <dataValidation type="list" imeMode="halfAlpha" allowBlank="1" showInputMessage="1" showErrorMessage="1" error="リストから選択してください" sqref="K258" xr:uid="{57F8B241-7A64-4DF8-8EB1-B9C6C0BEA816}">
      <formula1>"①,②,③,　　"</formula1>
    </dataValidation>
    <dataValidation type="whole" imeMode="halfAlpha" allowBlank="1" showInputMessage="1" showErrorMessage="1" error="有効な数字を入力してください" sqref="L258" xr:uid="{6ADD895D-D08F-4AAE-A4FC-468492DB449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8:O258" xr:uid="{B11C1A24-63AB-484E-8116-B56C09F970D4}">
      <formula1>-9999999999</formula1>
      <formula2>9999999999</formula2>
    </dataValidation>
    <dataValidation type="whole" imeMode="halfAlpha" allowBlank="1" showInputMessage="1" showErrorMessage="1" error="有効な数字を入力してください" sqref="P258:Q258" xr:uid="{9CCB367B-F2D4-42B8-B384-20303385AD61}">
      <formula1>0</formula1>
      <formula2>9999999999</formula2>
    </dataValidation>
    <dataValidation errorStyle="warning" imeMode="hiragana" allowBlank="1" showInputMessage="1" showErrorMessage="1" sqref="R258:U258" xr:uid="{9444CB12-0C86-45F2-BB11-A6EE0135FD3C}"/>
    <dataValidation type="list" imeMode="halfAlpha" allowBlank="1" showInputMessage="1" showErrorMessage="1" error="リストから選択してください" sqref="J259" xr:uid="{8C8598F6-236C-4257-BD4D-526631FE026F}">
      <formula1>"○,　"</formula1>
    </dataValidation>
    <dataValidation type="list" imeMode="halfAlpha" allowBlank="1" showInputMessage="1" showErrorMessage="1" error="リストから選択してください" sqref="K259" xr:uid="{80E0AB88-6156-48BF-88BA-77F31EFF6B64}">
      <formula1>"①,②,③,　　"</formula1>
    </dataValidation>
    <dataValidation type="whole" imeMode="halfAlpha" allowBlank="1" showInputMessage="1" showErrorMessage="1" error="有効な数字を入力してください" sqref="L259" xr:uid="{843E010F-A9D0-4D32-BE22-9DEC17530FF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59:O259" xr:uid="{58C7B82A-E8FA-426E-961E-4E9CC347F890}">
      <formula1>-9999999999</formula1>
      <formula2>9999999999</formula2>
    </dataValidation>
    <dataValidation type="whole" imeMode="halfAlpha" allowBlank="1" showInputMessage="1" showErrorMessage="1" error="有効な数字を入力してください" sqref="P259:Q259" xr:uid="{D9A28642-1715-4FA1-9D7D-8AB3A5C40ECA}">
      <formula1>0</formula1>
      <formula2>9999999999</formula2>
    </dataValidation>
    <dataValidation errorStyle="warning" imeMode="hiragana" allowBlank="1" showInputMessage="1" showErrorMessage="1" sqref="R259:U259" xr:uid="{7DACDB52-1B7D-445E-AFD7-F7ABA373C6A3}"/>
    <dataValidation type="whole" imeMode="halfAlpha" allowBlank="1" showInputMessage="1" showErrorMessage="1" error="有効な数字を入力してください。10兆円以上になる場合は、9,999,999,999と入力してください" sqref="M260:O260" xr:uid="{5A2F2263-9EDF-4AF8-BEA2-B085423E736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M261:O261" xr:uid="{760E8028-8E8F-4D00-B266-B4D0BA237DBE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6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0:A63"/>
  <sheetViews>
    <sheetView zoomScaleNormal="100" workbookViewId="0"/>
  </sheetViews>
  <sheetFormatPr defaultColWidth="9" defaultRowHeight="13.5" x14ac:dyDescent="0.15"/>
  <cols>
    <col min="1" max="1" width="144.125" style="135" customWidth="1"/>
    <col min="2" max="16384" width="9" style="135"/>
  </cols>
  <sheetData>
    <row r="10" spans="1:1" x14ac:dyDescent="0.15">
      <c r="A10" s="107" t="s">
        <v>202</v>
      </c>
    </row>
    <row r="11" spans="1:1" x14ac:dyDescent="0.15">
      <c r="A11" s="107" t="s">
        <v>31</v>
      </c>
    </row>
    <row r="12" spans="1:1" x14ac:dyDescent="0.15">
      <c r="A12" s="107" t="s">
        <v>32</v>
      </c>
    </row>
    <row r="13" spans="1:1" x14ac:dyDescent="0.15">
      <c r="A13" s="107" t="s">
        <v>33</v>
      </c>
    </row>
    <row r="14" spans="1:1" x14ac:dyDescent="0.15">
      <c r="A14" s="107" t="s">
        <v>34</v>
      </c>
    </row>
    <row r="15" spans="1:1" x14ac:dyDescent="0.15">
      <c r="A15" s="107" t="s">
        <v>35</v>
      </c>
    </row>
    <row r="16" spans="1:1" x14ac:dyDescent="0.15">
      <c r="A16" s="107" t="s">
        <v>36</v>
      </c>
    </row>
    <row r="17" spans="1:1" x14ac:dyDescent="0.15">
      <c r="A17" s="107" t="s">
        <v>37</v>
      </c>
    </row>
    <row r="18" spans="1:1" x14ac:dyDescent="0.15">
      <c r="A18" s="107" t="s">
        <v>38</v>
      </c>
    </row>
    <row r="19" spans="1:1" x14ac:dyDescent="0.15">
      <c r="A19" s="107" t="s">
        <v>39</v>
      </c>
    </row>
    <row r="20" spans="1:1" x14ac:dyDescent="0.15">
      <c r="A20" s="107" t="s">
        <v>40</v>
      </c>
    </row>
    <row r="21" spans="1:1" x14ac:dyDescent="0.15">
      <c r="A21" s="107" t="s">
        <v>41</v>
      </c>
    </row>
    <row r="22" spans="1:1" x14ac:dyDescent="0.15">
      <c r="A22" s="107" t="s">
        <v>42</v>
      </c>
    </row>
    <row r="23" spans="1:1" x14ac:dyDescent="0.15">
      <c r="A23" s="107" t="s">
        <v>43</v>
      </c>
    </row>
    <row r="24" spans="1:1" x14ac:dyDescent="0.15">
      <c r="A24" s="107" t="s">
        <v>44</v>
      </c>
    </row>
    <row r="25" spans="1:1" x14ac:dyDescent="0.15">
      <c r="A25" s="107" t="s">
        <v>45</v>
      </c>
    </row>
    <row r="26" spans="1:1" x14ac:dyDescent="0.15">
      <c r="A26" s="107" t="s">
        <v>46</v>
      </c>
    </row>
    <row r="27" spans="1:1" x14ac:dyDescent="0.15">
      <c r="A27" s="107" t="s">
        <v>47</v>
      </c>
    </row>
    <row r="28" spans="1:1" x14ac:dyDescent="0.15">
      <c r="A28" s="107" t="s">
        <v>48</v>
      </c>
    </row>
    <row r="29" spans="1:1" x14ac:dyDescent="0.15">
      <c r="A29" s="107" t="s">
        <v>49</v>
      </c>
    </row>
    <row r="30" spans="1:1" x14ac:dyDescent="0.15">
      <c r="A30" s="107" t="s">
        <v>50</v>
      </c>
    </row>
    <row r="31" spans="1:1" x14ac:dyDescent="0.15">
      <c r="A31" s="107" t="s">
        <v>51</v>
      </c>
    </row>
    <row r="32" spans="1:1" x14ac:dyDescent="0.15">
      <c r="A32" s="107" t="s">
        <v>52</v>
      </c>
    </row>
    <row r="33" spans="1:1" x14ac:dyDescent="0.15">
      <c r="A33" s="107" t="s">
        <v>53</v>
      </c>
    </row>
    <row r="34" spans="1:1" x14ac:dyDescent="0.15">
      <c r="A34" s="107" t="s">
        <v>54</v>
      </c>
    </row>
    <row r="35" spans="1:1" x14ac:dyDescent="0.15">
      <c r="A35" s="107" t="s">
        <v>55</v>
      </c>
    </row>
    <row r="36" spans="1:1" x14ac:dyDescent="0.15">
      <c r="A36" s="107" t="s">
        <v>56</v>
      </c>
    </row>
    <row r="37" spans="1:1" x14ac:dyDescent="0.15">
      <c r="A37" s="107" t="s">
        <v>57</v>
      </c>
    </row>
    <row r="38" spans="1:1" x14ac:dyDescent="0.15">
      <c r="A38" s="107" t="s">
        <v>58</v>
      </c>
    </row>
    <row r="39" spans="1:1" x14ac:dyDescent="0.15">
      <c r="A39" s="107" t="s">
        <v>59</v>
      </c>
    </row>
    <row r="40" spans="1:1" x14ac:dyDescent="0.15">
      <c r="A40" s="107" t="s">
        <v>60</v>
      </c>
    </row>
    <row r="41" spans="1:1" x14ac:dyDescent="0.15">
      <c r="A41" s="107" t="s">
        <v>61</v>
      </c>
    </row>
    <row r="42" spans="1:1" x14ac:dyDescent="0.15">
      <c r="A42" s="107" t="s">
        <v>62</v>
      </c>
    </row>
    <row r="43" spans="1:1" x14ac:dyDescent="0.15">
      <c r="A43" s="107" t="s">
        <v>63</v>
      </c>
    </row>
    <row r="44" spans="1:1" x14ac:dyDescent="0.15">
      <c r="A44" s="107" t="s">
        <v>64</v>
      </c>
    </row>
    <row r="45" spans="1:1" x14ac:dyDescent="0.15">
      <c r="A45" s="107" t="s">
        <v>65</v>
      </c>
    </row>
    <row r="46" spans="1:1" x14ac:dyDescent="0.15">
      <c r="A46" s="107" t="s">
        <v>66</v>
      </c>
    </row>
    <row r="47" spans="1:1" x14ac:dyDescent="0.15">
      <c r="A47" s="107" t="s">
        <v>67</v>
      </c>
    </row>
    <row r="48" spans="1:1" x14ac:dyDescent="0.15">
      <c r="A48" s="107" t="s">
        <v>68</v>
      </c>
    </row>
    <row r="49" spans="1:1" x14ac:dyDescent="0.15">
      <c r="A49" s="107" t="s">
        <v>69</v>
      </c>
    </row>
    <row r="50" spans="1:1" x14ac:dyDescent="0.15">
      <c r="A50" s="107" t="s">
        <v>70</v>
      </c>
    </row>
    <row r="51" spans="1:1" x14ac:dyDescent="0.15">
      <c r="A51" s="107" t="s">
        <v>71</v>
      </c>
    </row>
    <row r="52" spans="1:1" x14ac:dyDescent="0.15">
      <c r="A52" s="107" t="s">
        <v>72</v>
      </c>
    </row>
    <row r="53" spans="1:1" x14ac:dyDescent="0.15">
      <c r="A53" s="107" t="s">
        <v>73</v>
      </c>
    </row>
    <row r="54" spans="1:1" x14ac:dyDescent="0.15">
      <c r="A54" s="107" t="s">
        <v>74</v>
      </c>
    </row>
    <row r="55" spans="1:1" x14ac:dyDescent="0.15">
      <c r="A55" s="107" t="s">
        <v>75</v>
      </c>
    </row>
    <row r="56" spans="1:1" x14ac:dyDescent="0.15">
      <c r="A56" s="107" t="s">
        <v>76</v>
      </c>
    </row>
    <row r="57" spans="1:1" x14ac:dyDescent="0.15">
      <c r="A57" s="107" t="s">
        <v>77</v>
      </c>
    </row>
    <row r="59" spans="1:1" x14ac:dyDescent="0.15">
      <c r="A59" s="135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60" spans="1:1" x14ac:dyDescent="0.15">
      <c r="A60" s="135" t="str">
        <f>"@神奈川県@和歌山県@鹿児島県@"</f>
        <v>@神奈川県@和歌山県@鹿児島県@</v>
      </c>
    </row>
    <row r="62" spans="1:1" x14ac:dyDescent="0.15">
      <c r="A62" s="135" t="s">
        <v>203</v>
      </c>
    </row>
    <row r="63" spans="1:1" x14ac:dyDescent="0.15">
      <c r="A63" s="135" t="s">
        <v>204</v>
      </c>
    </row>
  </sheetData>
  <sheetProtection algorithmName="SHA-512" hashValue="AiYtFmVJ+iISgxvjDa+BYsVQPkRm+6+n7AcAZpZhoC1KZB8OlsF7I4ZZxzwjE1bjHERq9rCkkqXvRhXBhC/spg==" saltValue="pWwcj2WofOpUiSoZB9DmiA==" spinCount="100000" sheet="1" objects="1" scenarios="1"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入力シート</vt:lpstr>
      <vt:lpstr>settings</vt:lpstr>
      <vt:lpstr>入力シート!Print_Titles</vt:lpstr>
      <vt:lpstr>希望</vt:lpstr>
      <vt:lpstr>許可コード</vt:lpstr>
      <vt:lpstr>順位</vt:lpstr>
      <vt:lpstr>所在地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2020-09-29T02:12:37Z</cp:lastPrinted>
  <dcterms:created xsi:type="dcterms:W3CDTF">2018-07-20T07:50:20Z</dcterms:created>
  <dcterms:modified xsi:type="dcterms:W3CDTF">2025-09-24T02:53:21Z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fa83ef35-2a2d-42f8-ac1d-33ce738d231f</vt:lpwstr>
  </property>
</Properties>
</file>