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lSat3efW0HVM9TwAUGhJ72W44tk+vFbtRmgt2TNXM8RebWXcAHWkYrfDTw8IkqY1IlVMqbtmnBPxBHAGztWtWQ==" workbookSaltValue="ruIZyv8mAizflErMiLqxYA==" workbookSpinCount="100000"/>
  <bookViews>
    <workbookView xWindow="-120" yWindow="-120" windowWidth="29040" windowHeight="15990"/>
  </bookViews>
  <sheets>
    <sheet name="入力シート" sheetId="7" r:id="rId1"/>
    <sheet name="settings" sheetId="8" state="hidden" r:id="rId2"/>
  </sheets>
  <definedNames>
    <definedName name="都道府県3">settings!$A$1</definedName>
    <definedName name="都道府県4">settings!$A$2</definedName>
    <definedName name="所在地">入力シート!$X$20</definedName>
    <definedName name="希望">入力シート!$A$337</definedName>
    <definedName name="順位">入力シート!$A$336</definedName>
    <definedName name="日付例_s">settings!$A$5</definedName>
    <definedName name="日付例">settings!$A$4</definedName>
    <definedName name="_xlnm.Print_Titles" localSheetId="0">入力シート!$1:$1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<sst xmlns="http://schemas.openxmlformats.org/spreadsheetml/2006/main" xmlns:r="http://schemas.openxmlformats.org/officeDocument/2006/relationships" count="269" uniqueCount="269">
  <si>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7"/>
  </si>
  <si>
    <t>担当者部署</t>
    <rPh sb="0" eb="3">
      <t>タントウシャ</t>
    </rPh>
    <rPh sb="3" eb="5">
      <t>ブショ</t>
    </rPh>
    <phoneticPr fontId="24"/>
  </si>
  <si>
    <t xml:space="preserve"> エクセルの計算方法は「自動」に設定してください。</t>
    <rPh sb="6" eb="8">
      <t>ケイサン</t>
    </rPh>
    <rPh sb="8" eb="10">
      <t>ホウホウ</t>
    </rPh>
    <rPh sb="12" eb="14">
      <t>ジドウ</t>
    </rPh>
    <rPh sb="16" eb="18">
      <t>セッテイ</t>
    </rPh>
    <phoneticPr fontId="7"/>
  </si>
  <si>
    <t>A.主たる営業所(本社)情報</t>
    <rPh sb="2" eb="3">
      <t>シュ</t>
    </rPh>
    <rPh sb="5" eb="8">
      <t>エイギョウショ</t>
    </rPh>
    <rPh sb="9" eb="11">
      <t>ホンシャ</t>
    </rPh>
    <rPh sb="12" eb="14">
      <t>ジョウホウ</t>
    </rPh>
    <phoneticPr fontId="7"/>
  </si>
  <si>
    <t>事業関連調査</t>
    <rPh sb="0" eb="4">
      <t>ジギョウカンレン</t>
    </rPh>
    <rPh sb="4" eb="6">
      <t>チョウサ</t>
    </rPh>
    <phoneticPr fontId="7"/>
  </si>
  <si>
    <t>電気積算</t>
  </si>
  <si>
    <t>電力土木部門</t>
    <rPh sb="4" eb="6">
      <t>ブモン</t>
    </rPh>
    <phoneticPr fontId="24"/>
  </si>
  <si>
    <t>郵便番号</t>
    <rPh sb="0" eb="4">
      <t>ユウビンバンゴウ</t>
    </rPh>
    <phoneticPr fontId="24"/>
  </si>
  <si>
    <t>ＦＡＸ番号</t>
    <rPh sb="3" eb="5">
      <t>バンゴウ</t>
    </rPh>
    <phoneticPr fontId="24"/>
  </si>
  <si>
    <t>地質調査</t>
    <rPh sb="0" eb="2">
      <t>チシツ</t>
    </rPh>
    <rPh sb="2" eb="4">
      <t>チョウサ</t>
    </rPh>
    <phoneticPr fontId="7"/>
  </si>
  <si>
    <t>例)株式会社鈴木組　関西営業所
正式名称で入力してください。支店・営業所名は、１文字空けて入力してください。</t>
    <rPh sb="10" eb="12">
      <t>カンサイ</t>
    </rPh>
    <phoneticPr fontId="7"/>
  </si>
  <si>
    <t>代表者氏名</t>
    <rPh sb="0" eb="3">
      <t>ダイヒョウシャ</t>
    </rPh>
    <rPh sb="3" eb="5">
      <t>シメイ</t>
    </rPh>
    <phoneticPr fontId="24"/>
  </si>
  <si>
    <t>代表者氏名カナ</t>
    <rPh sb="0" eb="3">
      <t>ダイヒョウシャ</t>
    </rPh>
    <rPh sb="3" eb="5">
      <t>シメイ</t>
    </rPh>
    <phoneticPr fontId="24"/>
  </si>
  <si>
    <t>商号又は名称</t>
    <rPh sb="0" eb="2">
      <t>ショウゴウ</t>
    </rPh>
    <rPh sb="2" eb="3">
      <t>マタ</t>
    </rPh>
    <rPh sb="4" eb="6">
      <t>メイショウ</t>
    </rPh>
    <phoneticPr fontId="24"/>
  </si>
  <si>
    <t>暖冷房</t>
    <rPh sb="0" eb="1">
      <t>ダン</t>
    </rPh>
    <rPh sb="1" eb="3">
      <t>レイボウ</t>
    </rPh>
    <phoneticPr fontId="24"/>
  </si>
  <si>
    <t>所在地</t>
    <rPh sb="0" eb="3">
      <t>ショザイチ</t>
    </rPh>
    <phoneticPr fontId="24"/>
  </si>
  <si>
    <t>保有していない場合は、入力する必要はありません。</t>
    <rPh sb="0" eb="2">
      <t>ホユウ</t>
    </rPh>
    <rPh sb="7" eb="9">
      <t>バアイ</t>
    </rPh>
    <rPh sb="11" eb="13">
      <t>ニュウリョク</t>
    </rPh>
    <rPh sb="15" eb="17">
      <t>ヒツヨウ</t>
    </rPh>
    <phoneticPr fontId="7"/>
  </si>
  <si>
    <t>商号又は名称カナ</t>
    <rPh sb="0" eb="2">
      <t>ショウゴウ</t>
    </rPh>
    <rPh sb="2" eb="3">
      <t>マタ</t>
    </rPh>
    <rPh sb="4" eb="6">
      <t>メイショウ</t>
    </rPh>
    <phoneticPr fontId="24"/>
  </si>
  <si>
    <t>都市計画及び地方計画</t>
    <rPh sb="2" eb="4">
      <t>ケイカク</t>
    </rPh>
    <phoneticPr fontId="24"/>
  </si>
  <si>
    <t>電話番号</t>
    <rPh sb="0" eb="2">
      <t>デンワ</t>
    </rPh>
    <rPh sb="2" eb="4">
      <t>バンゴウ</t>
    </rPh>
    <phoneticPr fontId="24"/>
  </si>
  <si>
    <t>E-mailアドレス</t>
  </si>
  <si>
    <t>行政書士氏名</t>
    <rPh sb="0" eb="2">
      <t>ギョウセイ</t>
    </rPh>
    <rPh sb="2" eb="4">
      <t>ショシ</t>
    </rPh>
    <rPh sb="4" eb="6">
      <t>シメイ</t>
    </rPh>
    <phoneticPr fontId="24"/>
  </si>
  <si>
    <t>意匠</t>
  </si>
  <si>
    <t>全角カタカナで入力してください。姓と名は１文字分空けてください。</t>
  </si>
  <si>
    <t>姓と名は１文字分空けてください。</t>
  </si>
  <si>
    <t>*2</t>
  </si>
  <si>
    <t>測量</t>
    <rPh sb="0" eb="2">
      <t>ソクリョウ</t>
    </rPh>
    <phoneticPr fontId="24"/>
  </si>
  <si>
    <t xml:space="preserve"> 行の追加、削除、シートの変更などはできません。</t>
    <rPh sb="1" eb="2">
      <t>ギョウ</t>
    </rPh>
    <rPh sb="3" eb="5">
      <t>ツイカ</t>
    </rPh>
    <rPh sb="6" eb="8">
      <t>サクジョ</t>
    </rPh>
    <rPh sb="13" eb="15">
      <t>ヘンコウ</t>
    </rPh>
    <phoneticPr fontId="7"/>
  </si>
  <si>
    <t>建築積算</t>
  </si>
  <si>
    <t>技術職員(延べ)</t>
    <rPh sb="5" eb="6">
      <t>ノ</t>
    </rPh>
    <phoneticPr fontId="7"/>
  </si>
  <si>
    <t>業務区分</t>
    <rPh sb="0" eb="2">
      <t>ギョウム</t>
    </rPh>
    <rPh sb="2" eb="4">
      <t>クブン</t>
    </rPh>
    <phoneticPr fontId="7"/>
  </si>
  <si>
    <t>から</t>
  </si>
  <si>
    <t>代表者役職</t>
    <rPh sb="0" eb="3">
      <t>ダイヒョウシャ</t>
    </rPh>
    <rPh sb="3" eb="5">
      <t>ヤクショク</t>
    </rPh>
    <phoneticPr fontId="24"/>
  </si>
  <si>
    <t>まで</t>
  </si>
  <si>
    <t>衛生</t>
  </si>
  <si>
    <t>*1</t>
  </si>
  <si>
    <t>電気</t>
  </si>
  <si>
    <t>担当者氏名</t>
    <rPh sb="0" eb="3">
      <t>タントウシャ</t>
    </rPh>
    <rPh sb="3" eb="5">
      <t>シメイ</t>
    </rPh>
    <phoneticPr fontId="24"/>
  </si>
  <si>
    <t>担当者氏名カナ</t>
    <rPh sb="0" eb="3">
      <t>タントウシャ</t>
    </rPh>
    <rPh sb="3" eb="5">
      <t>シメイ</t>
    </rPh>
    <phoneticPr fontId="24"/>
  </si>
  <si>
    <t>施工計画、施工設備及び積算</t>
  </si>
  <si>
    <t>建築設備資格者</t>
    <rPh sb="0" eb="2">
      <t>ケンチク</t>
    </rPh>
    <rPh sb="2" eb="4">
      <t>セツビ</t>
    </rPh>
    <rPh sb="4" eb="7">
      <t>シカクシャ</t>
    </rPh>
    <phoneticPr fontId="7"/>
  </si>
  <si>
    <t>B.契約する営業所情報</t>
    <rPh sb="2" eb="4">
      <t>ケイヤク</t>
    </rPh>
    <rPh sb="6" eb="9">
      <t>エイギョウショ</t>
    </rPh>
    <rPh sb="9" eb="11">
      <t>ジョウホウ</t>
    </rPh>
    <phoneticPr fontId="7"/>
  </si>
  <si>
    <t>総資本純利益率</t>
  </si>
  <si>
    <t>直前２年度分の業務期間</t>
    <rPh sb="0" eb="2">
      <t>チョクゼン</t>
    </rPh>
    <rPh sb="3" eb="5">
      <t>ネンド</t>
    </rPh>
    <rPh sb="5" eb="6">
      <t>ブン</t>
    </rPh>
    <rPh sb="7" eb="9">
      <t>ギョウム</t>
    </rPh>
    <rPh sb="9" eb="11">
      <t>キカン</t>
    </rPh>
    <phoneticPr fontId="24"/>
  </si>
  <si>
    <t>二級土木施工管理技士</t>
  </si>
  <si>
    <t>直前１年度分の業務期間</t>
    <rPh sb="0" eb="2">
      <t>チョクゼン</t>
    </rPh>
    <rPh sb="3" eb="5">
      <t>ネンド</t>
    </rPh>
    <rPh sb="5" eb="6">
      <t>ブン</t>
    </rPh>
    <rPh sb="7" eb="9">
      <t>ギョウム</t>
    </rPh>
    <rPh sb="9" eb="11">
      <t>キカン</t>
    </rPh>
    <phoneticPr fontId="24"/>
  </si>
  <si>
    <t>損益計算書</t>
    <rPh sb="0" eb="2">
      <t>ソンエキ</t>
    </rPh>
    <rPh sb="2" eb="5">
      <t>ケイサンショ</t>
    </rPh>
    <phoneticPr fontId="7"/>
  </si>
  <si>
    <t>機械部門</t>
    <rPh sb="0" eb="2">
      <t>キカイ</t>
    </rPh>
    <rPh sb="2" eb="4">
      <t>ブモン</t>
    </rPh>
    <phoneticPr fontId="7"/>
  </si>
  <si>
    <t>D.行政書士情報</t>
    <rPh sb="2" eb="4">
      <t>ギョウセイ</t>
    </rPh>
    <rPh sb="4" eb="6">
      <t>ショシ</t>
    </rPh>
    <rPh sb="6" eb="8">
      <t>ジョウホウ</t>
    </rPh>
    <phoneticPr fontId="7"/>
  </si>
  <si>
    <t>人</t>
    <rPh sb="0" eb="1">
      <t>ニン</t>
    </rPh>
    <phoneticPr fontId="7"/>
  </si>
  <si>
    <t>正式名称で入力してください。個人の場合は「代表者」と入力してください。</t>
    <rPh sb="5" eb="7">
      <t>ニュウリョク</t>
    </rPh>
    <rPh sb="26" eb="28">
      <t>ニュウリョク</t>
    </rPh>
    <phoneticPr fontId="7"/>
  </si>
  <si>
    <r>
      <t xml:space="preserve">測
量
</t>
    </r>
    <r>
      <rPr>
        <sz val="11"/>
        <color rgb="FFFF0000"/>
        <rFont val="ＭＳ ゴシック"/>
      </rPr>
      <t>*1</t>
    </r>
    <rPh sb="0" eb="1">
      <t>ハカ</t>
    </rPh>
    <rPh sb="2" eb="3">
      <t>リョウ</t>
    </rPh>
    <phoneticPr fontId="24"/>
  </si>
  <si>
    <t>職員の数</t>
    <rPh sb="0" eb="2">
      <t>ショクイン</t>
    </rPh>
    <rPh sb="3" eb="4">
      <t>カズ</t>
    </rPh>
    <phoneticPr fontId="24"/>
  </si>
  <si>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24"/>
  </si>
  <si>
    <t>F.測量等実績高</t>
    <rPh sb="2" eb="4">
      <t>ソクリョウ</t>
    </rPh>
    <rPh sb="4" eb="5">
      <t>トウ</t>
    </rPh>
    <rPh sb="5" eb="7">
      <t>ジッセキ</t>
    </rPh>
    <rPh sb="7" eb="8">
      <t>ダカ</t>
    </rPh>
    <phoneticPr fontId="7"/>
  </si>
  <si>
    <t>都道府県から入力してください。</t>
  </si>
  <si>
    <t>休業期間又は</t>
    <rPh sb="0" eb="2">
      <t>キュウギョウ</t>
    </rPh>
    <rPh sb="2" eb="4">
      <t>キカン</t>
    </rPh>
    <rPh sb="4" eb="5">
      <t>マタ</t>
    </rPh>
    <phoneticPr fontId="24"/>
  </si>
  <si>
    <t>C.担当者情報</t>
    <rPh sb="2" eb="5">
      <t>タントウシャ</t>
    </rPh>
    <rPh sb="5" eb="7">
      <t>ジョウホウ</t>
    </rPh>
    <phoneticPr fontId="7"/>
  </si>
  <si>
    <t>土質及び基礎部門</t>
  </si>
  <si>
    <t>建築関係建設コンサルタント業務</t>
    <rPh sb="0" eb="2">
      <t>ケンチク</t>
    </rPh>
    <rPh sb="2" eb="4">
      <t>カンケイ</t>
    </rPh>
    <rPh sb="4" eb="6">
      <t>ケンセツ</t>
    </rPh>
    <rPh sb="13" eb="15">
      <t>ギョウム</t>
    </rPh>
    <phoneticPr fontId="24"/>
  </si>
  <si>
    <t>　　　合計</t>
    <rPh sb="3" eb="5">
      <t>ゴウケイ</t>
    </rPh>
    <phoneticPr fontId="24"/>
  </si>
  <si>
    <t>土木関係建設コンサルタント業務</t>
    <rPh sb="0" eb="2">
      <t>ドボク</t>
    </rPh>
    <rPh sb="2" eb="4">
      <t>カンケイ</t>
    </rPh>
    <rPh sb="4" eb="6">
      <t>ケンセツ</t>
    </rPh>
    <rPh sb="13" eb="15">
      <t>ギョウム</t>
    </rPh>
    <phoneticPr fontId="24"/>
  </si>
  <si>
    <t>地質調査業務</t>
    <rPh sb="0" eb="2">
      <t>チシツ</t>
    </rPh>
    <rPh sb="2" eb="4">
      <t>チョウサ</t>
    </rPh>
    <rPh sb="4" eb="6">
      <t>ギョウム</t>
    </rPh>
    <phoneticPr fontId="24"/>
  </si>
  <si>
    <t>行政書士氏名カナ</t>
    <rPh sb="0" eb="2">
      <t>ギョウセイ</t>
    </rPh>
    <rPh sb="2" eb="4">
      <t>ショシ</t>
    </rPh>
    <rPh sb="4" eb="6">
      <t>シメイ</t>
    </rPh>
    <phoneticPr fontId="24"/>
  </si>
  <si>
    <t>その他</t>
    <rPh sb="2" eb="3">
      <t>タ</t>
    </rPh>
    <phoneticPr fontId="24"/>
  </si>
  <si>
    <t>測量一般</t>
  </si>
  <si>
    <t>建設環境</t>
  </si>
  <si>
    <t>総合技術監理部門</t>
    <rPh sb="0" eb="2">
      <t>ソウゴウ</t>
    </rPh>
    <rPh sb="2" eb="4">
      <t>ギジュツ</t>
    </rPh>
    <rPh sb="4" eb="6">
      <t>カンリ</t>
    </rPh>
    <rPh sb="6" eb="8">
      <t>ブモン</t>
    </rPh>
    <phoneticPr fontId="7"/>
  </si>
  <si>
    <t>地図の調整</t>
  </si>
  <si>
    <t>)</t>
  </si>
  <si>
    <t>航空測量</t>
  </si>
  <si>
    <t>転(廃)業の期間</t>
  </si>
  <si>
    <t>具体的な内容</t>
    <rPh sb="0" eb="3">
      <t>グタイテキ</t>
    </rPh>
    <rPh sb="4" eb="6">
      <t>ナイヨウ</t>
    </rPh>
    <phoneticPr fontId="7"/>
  </si>
  <si>
    <r>
      <t>地質調査業務</t>
    </r>
    <r>
      <rPr>
        <sz val="11"/>
        <color rgb="FFFF0000"/>
        <rFont val="ＭＳ ゴシック"/>
      </rPr>
      <t>*3</t>
    </r>
    <rPh sb="0" eb="4">
      <t>チシツチョウサ</t>
    </rPh>
    <rPh sb="4" eb="6">
      <t>ギョウム</t>
    </rPh>
    <phoneticPr fontId="7"/>
  </si>
  <si>
    <t>機械積算</t>
    <rPh sb="0" eb="2">
      <t>キカイ</t>
    </rPh>
    <phoneticPr fontId="2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</si>
  <si>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7"/>
  </si>
  <si>
    <t>調査</t>
  </si>
  <si>
    <t>リストから選択してください。</t>
  </si>
  <si>
    <t>測量法第55条の登録がなければ希望することはできません。</t>
    <rPh sb="0" eb="2">
      <t>ソクリョウ</t>
    </rPh>
    <rPh sb="2" eb="3">
      <t>ホウ</t>
    </rPh>
    <rPh sb="3" eb="4">
      <t>ダイ</t>
    </rPh>
    <rPh sb="6" eb="7">
      <t>ジョウ</t>
    </rPh>
    <rPh sb="8" eb="10">
      <t>トウロク</t>
    </rPh>
    <rPh sb="15" eb="17">
      <t>キボウ</t>
    </rPh>
    <phoneticPr fontId="24"/>
  </si>
  <si>
    <t>技術職員（人）</t>
    <rPh sb="2" eb="4">
      <t>ショクイン</t>
    </rPh>
    <phoneticPr fontId="7"/>
  </si>
  <si>
    <t>構造</t>
  </si>
  <si>
    <t>港湾及び空港</t>
  </si>
  <si>
    <t>直前１年度分決算（千円）</t>
    <rPh sb="0" eb="2">
      <t>チョクゼン</t>
    </rPh>
    <rPh sb="3" eb="5">
      <t>ネンド</t>
    </rPh>
    <rPh sb="5" eb="6">
      <t>ブン</t>
    </rPh>
    <rPh sb="6" eb="8">
      <t>ケッサン</t>
    </rPh>
    <rPh sb="9" eb="11">
      <t>センエン</t>
    </rPh>
    <phoneticPr fontId="7"/>
  </si>
  <si>
    <t>直前2ヶ年間の
年間平均実績高（千円）</t>
    <rPh sb="0" eb="2">
      <t>チョクゼン</t>
    </rPh>
    <rPh sb="4" eb="5">
      <t>ネン</t>
    </rPh>
    <rPh sb="5" eb="6">
      <t>カン</t>
    </rPh>
    <rPh sb="8" eb="10">
      <t>ネンカン</t>
    </rPh>
    <rPh sb="10" eb="12">
      <t>ヘイキン</t>
    </rPh>
    <rPh sb="12" eb="14">
      <t>ジッセキ</t>
    </rPh>
    <rPh sb="14" eb="15">
      <t>ダカ</t>
    </rPh>
    <rPh sb="16" eb="18">
      <t>センエン</t>
    </rPh>
    <phoneticPr fontId="7"/>
  </si>
  <si>
    <t>補償関係コンサルタント業務</t>
    <rPh sb="0" eb="2">
      <t>ホショウ</t>
    </rPh>
    <rPh sb="2" eb="4">
      <t>カンケイ</t>
    </rPh>
    <rPh sb="11" eb="13">
      <t>ギョウム</t>
    </rPh>
    <phoneticPr fontId="24"/>
  </si>
  <si>
    <t>河川、砂防及び海岸・海洋</t>
    <rPh sb="10" eb="12">
      <t>カイヨウ</t>
    </rPh>
    <phoneticPr fontId="24"/>
  </si>
  <si>
    <t>鋼構造及びコンクリート</t>
  </si>
  <si>
    <t>人数</t>
    <rPh sb="0" eb="2">
      <t>ニンズウ</t>
    </rPh>
    <phoneticPr fontId="24"/>
  </si>
  <si>
    <t>例)1000001　「-（ハイフン）」を使わず7桁の数字のみで入力してください。</t>
    <rPh sb="20" eb="21">
      <t>ツカ</t>
    </rPh>
    <phoneticPr fontId="7"/>
  </si>
  <si>
    <t>コンサル</t>
  </si>
  <si>
    <t>水産部門</t>
    <rPh sb="0" eb="4">
      <t>スイサンブモン</t>
    </rPh>
    <phoneticPr fontId="7"/>
  </si>
  <si>
    <t>入札・契約権限の委任</t>
    <rPh sb="8" eb="10">
      <t>イニン</t>
    </rPh>
    <phoneticPr fontId="7"/>
  </si>
  <si>
    <t>受任者役職</t>
    <rPh sb="0" eb="3">
      <t>ジュニンシャ</t>
    </rPh>
    <phoneticPr fontId="24"/>
  </si>
  <si>
    <t>受任者氏名カナ</t>
    <rPh sb="3" eb="5">
      <t>シメイ</t>
    </rPh>
    <phoneticPr fontId="24"/>
  </si>
  <si>
    <t>受任者氏名</t>
    <rPh sb="3" eb="5">
      <t>シメイ</t>
    </rPh>
    <phoneticPr fontId="24"/>
  </si>
  <si>
    <t>外資状況</t>
    <rPh sb="0" eb="2">
      <t>ガイシ</t>
    </rPh>
    <rPh sb="2" eb="4">
      <t>ジョウキョウ</t>
    </rPh>
    <phoneticPr fontId="24"/>
  </si>
  <si>
    <t>外資区分</t>
    <rPh sb="0" eb="2">
      <t>ガイシ</t>
    </rPh>
    <rPh sb="2" eb="4">
      <t>クブン</t>
    </rPh>
    <phoneticPr fontId="24"/>
  </si>
  <si>
    <t>土木</t>
  </si>
  <si>
    <t>国名</t>
    <rPh sb="0" eb="1">
      <t>クニ</t>
    </rPh>
    <rPh sb="1" eb="2">
      <t>メイ</t>
    </rPh>
    <phoneticPr fontId="7"/>
  </si>
  <si>
    <t>外資比率 (%)</t>
    <rPh sb="0" eb="2">
      <t>ガイシ</t>
    </rPh>
    <rPh sb="2" eb="4">
      <t>ヒリツ</t>
    </rPh>
    <phoneticPr fontId="7"/>
  </si>
  <si>
    <t>%</t>
  </si>
  <si>
    <t>年</t>
    <rPh sb="0" eb="1">
      <t>ネン</t>
    </rPh>
    <phoneticPr fontId="24"/>
  </si>
  <si>
    <t>営業年数</t>
    <rPh sb="0" eb="2">
      <t>エイギョウ</t>
    </rPh>
    <rPh sb="2" eb="4">
      <t>ネンスウ</t>
    </rPh>
    <phoneticPr fontId="24"/>
  </si>
  <si>
    <r>
      <t>建築一般</t>
    </r>
    <r>
      <rPr>
        <sz val="11"/>
        <color rgb="FFFF0000"/>
        <rFont val="ＭＳ ゴシック"/>
      </rPr>
      <t>*2</t>
    </r>
  </si>
  <si>
    <t>測量業者</t>
  </si>
  <si>
    <t>建築士事務所</t>
  </si>
  <si>
    <t>建設コンサルタント</t>
  </si>
  <si>
    <t>物件・権利調査</t>
    <rPh sb="0" eb="2">
      <t>ブッケン</t>
    </rPh>
    <rPh sb="3" eb="5">
      <t>ケンリ</t>
    </rPh>
    <rPh sb="5" eb="7">
      <t>チョウサ</t>
    </rPh>
    <phoneticPr fontId="7"/>
  </si>
  <si>
    <t>地質調査業者</t>
  </si>
  <si>
    <t>土地家屋調査士</t>
  </si>
  <si>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</si>
  <si>
    <t>選択</t>
    <rPh sb="0" eb="2">
      <t>センタク</t>
    </rPh>
    <phoneticPr fontId="24"/>
  </si>
  <si>
    <t>(a)外資なし</t>
    <rPh sb="3" eb="5">
      <t>ガイシ</t>
    </rPh>
    <phoneticPr fontId="24"/>
  </si>
  <si>
    <t>(b)外国籍会社</t>
    <rPh sb="3" eb="6">
      <t>ガイコクセキ</t>
    </rPh>
    <rPh sb="6" eb="8">
      <t>ガイシャ</t>
    </rPh>
    <phoneticPr fontId="24"/>
  </si>
  <si>
    <t>(c)日本国籍会社(外資比率100%)</t>
  </si>
  <si>
    <t>(d)日本国籍会社</t>
  </si>
  <si>
    <t>登記上の所在地</t>
    <rPh sb="0" eb="3">
      <t>トウキジョウ</t>
    </rPh>
    <rPh sb="4" eb="7">
      <t>ショザイチ</t>
    </rPh>
    <phoneticPr fontId="24"/>
  </si>
  <si>
    <t>一致する</t>
  </si>
  <si>
    <t>技術職員(実人数)</t>
    <rPh sb="5" eb="6">
      <t>ジツ</t>
    </rPh>
    <rPh sb="6" eb="8">
      <t>ニンズウ</t>
    </rPh>
    <phoneticPr fontId="7"/>
  </si>
  <si>
    <t>支店・営業所に入札・契約権限を委任する場合、(1)入札・契約権限の委任欄にリストから「する」を選択し、支店・営業所情報を入力してください。</t>
  </si>
  <si>
    <t>行政書士が代理申請する場合、(1)代理申請欄にリストから「する」を選択し、行政書士情報を入力してください。</t>
  </si>
  <si>
    <t>登記の有無</t>
  </si>
  <si>
    <t>代理申請</t>
    <rPh sb="0" eb="2">
      <t>ダイリ</t>
    </rPh>
    <rPh sb="2" eb="4">
      <t>シンセイ</t>
    </rPh>
    <phoneticPr fontId="26"/>
  </si>
  <si>
    <t>希望業務内容</t>
    <rPh sb="0" eb="2">
      <t>キボウ</t>
    </rPh>
    <rPh sb="2" eb="4">
      <t>ギョウム</t>
    </rPh>
    <rPh sb="4" eb="6">
      <t>ナイヨウ</t>
    </rPh>
    <phoneticPr fontId="7"/>
  </si>
  <si>
    <t>しない</t>
  </si>
  <si>
    <t>半角の数字とハイフンで入力してください。保有していない場合は、入力する必要はありません。</t>
  </si>
  <si>
    <t>自己資本固定比率</t>
    <rPh sb="0" eb="2">
      <t>ジコ</t>
    </rPh>
    <rPh sb="2" eb="4">
      <t>シホン</t>
    </rPh>
    <rPh sb="4" eb="6">
      <t>コテイ</t>
    </rPh>
    <rPh sb="6" eb="8">
      <t>ヒリツ</t>
    </rPh>
    <phoneticPr fontId="7"/>
  </si>
  <si>
    <t>E.経営情報</t>
    <rPh sb="2" eb="4">
      <t>ケイエイ</t>
    </rPh>
    <rPh sb="4" eb="6">
      <t>ジョウホウ</t>
    </rPh>
    <phoneticPr fontId="7"/>
  </si>
  <si>
    <t>例)カブシキガイシャスズキグミ　正式名称を全角カタカナで入力してください。</t>
  </si>
  <si>
    <t>例)株式会社鈴木組　正式名称で入力してください。</t>
  </si>
  <si>
    <t>地質調査技士</t>
    <rPh sb="0" eb="4">
      <t>チシツチョウサ</t>
    </rPh>
    <rPh sb="4" eb="6">
      <t>ギシ</t>
    </rPh>
    <phoneticPr fontId="7"/>
  </si>
  <si>
    <t>例)0000-00-0000　半角の数字とハイフンで入力してください。</t>
  </si>
  <si>
    <t>例)1000001　「-（ハイフン）」を使わず7桁の数字のみで入力してください。</t>
  </si>
  <si>
    <t>登録事業名</t>
  </si>
  <si>
    <t>例)所長　正式名称で入力してください。</t>
    <rPh sb="5" eb="7">
      <t>セイシキ</t>
    </rPh>
    <rPh sb="7" eb="9">
      <t>メイショウ</t>
    </rPh>
    <rPh sb="10" eb="12">
      <t>ニュウリョク</t>
    </rPh>
    <phoneticPr fontId="7"/>
  </si>
  <si>
    <t>総職員数(実人数)</t>
    <rPh sb="0" eb="4">
      <t>ソウショクインスウ</t>
    </rPh>
    <rPh sb="5" eb="6">
      <t>ジツ</t>
    </rPh>
    <rPh sb="6" eb="8">
      <t>ニンズウ</t>
    </rPh>
    <phoneticPr fontId="7"/>
  </si>
  <si>
    <t>G.職員の数</t>
    <rPh sb="2" eb="4">
      <t>ショクイン</t>
    </rPh>
    <rPh sb="5" eb="6">
      <t>カズ</t>
    </rPh>
    <phoneticPr fontId="7"/>
  </si>
  <si>
    <t>項目名</t>
  </si>
  <si>
    <t>測量士</t>
    <rPh sb="0" eb="3">
      <t>ソクリョウシ</t>
    </rPh>
    <phoneticPr fontId="7"/>
  </si>
  <si>
    <t>測量士捕</t>
    <rPh sb="0" eb="4">
      <t>ソクリョウシホ</t>
    </rPh>
    <phoneticPr fontId="7"/>
  </si>
  <si>
    <t>環境計量士</t>
    <rPh sb="0" eb="5">
      <t>カンキョウケイリョウシ</t>
    </rPh>
    <phoneticPr fontId="7"/>
  </si>
  <si>
    <t>不動産鑑定士</t>
    <rPh sb="0" eb="3">
      <t>フドウサン</t>
    </rPh>
    <rPh sb="3" eb="6">
      <t>カンテイシ</t>
    </rPh>
    <phoneticPr fontId="7"/>
  </si>
  <si>
    <t>技術士</t>
    <rPh sb="0" eb="3">
      <t>ギジュツシ</t>
    </rPh>
    <phoneticPr fontId="7"/>
  </si>
  <si>
    <t>農業部門</t>
    <rPh sb="0" eb="2">
      <t>ノウギョウ</t>
    </rPh>
    <rPh sb="2" eb="4">
      <t>ブモン</t>
    </rPh>
    <phoneticPr fontId="7"/>
  </si>
  <si>
    <t>情報工学部門</t>
    <rPh sb="0" eb="2">
      <t>ジョウホウ</t>
    </rPh>
    <rPh sb="2" eb="4">
      <t>コウガク</t>
    </rPh>
    <rPh sb="4" eb="6">
      <t>ブモン</t>
    </rPh>
    <phoneticPr fontId="7"/>
  </si>
  <si>
    <t>地質調査業務の登録がなければ希望することができません。</t>
    <rPh sb="0" eb="4">
      <t>チシツチョウサ</t>
    </rPh>
    <rPh sb="4" eb="6">
      <t>ギョウム</t>
    </rPh>
    <rPh sb="7" eb="9">
      <t>トウロク</t>
    </rPh>
    <rPh sb="14" eb="16">
      <t>キボウ</t>
    </rPh>
    <phoneticPr fontId="7"/>
  </si>
  <si>
    <t>線路主任技術者</t>
    <rPh sb="0" eb="2">
      <t>センロ</t>
    </rPh>
    <rPh sb="2" eb="4">
      <t>シュニン</t>
    </rPh>
    <rPh sb="4" eb="7">
      <t>ギジュツシャ</t>
    </rPh>
    <phoneticPr fontId="7"/>
  </si>
  <si>
    <t>ＡＰＥＣエンジニア</t>
  </si>
  <si>
    <r>
      <t>補償関係コンサルタント業務</t>
    </r>
    <r>
      <rPr>
        <sz val="11"/>
        <color rgb="FFFF0000"/>
        <rFont val="ＭＳ ゴシック"/>
      </rPr>
      <t>*4</t>
    </r>
    <rPh sb="0" eb="4">
      <t>ホショウカンケイ</t>
    </rPh>
    <rPh sb="11" eb="13">
      <t>ギョウム</t>
    </rPh>
    <phoneticPr fontId="7"/>
  </si>
  <si>
    <t>その他</t>
    <rPh sb="2" eb="3">
      <t>タ</t>
    </rPh>
    <phoneticPr fontId="7"/>
  </si>
  <si>
    <t>ＲＣＣＭ</t>
  </si>
  <si>
    <t>補償業務管理士</t>
  </si>
  <si>
    <t>司法書士</t>
    <rPh sb="0" eb="4">
      <t>シホウショシ</t>
    </rPh>
    <phoneticPr fontId="7"/>
  </si>
  <si>
    <t>身体障害者の職員の数(実人数)</t>
    <rPh sb="0" eb="2">
      <t>シンタイ</t>
    </rPh>
    <rPh sb="2" eb="5">
      <t>ショウガイシャ</t>
    </rPh>
    <rPh sb="6" eb="8">
      <t>ショクイン</t>
    </rPh>
    <rPh sb="9" eb="10">
      <t>カズ</t>
    </rPh>
    <rPh sb="11" eb="12">
      <t>ジツ</t>
    </rPh>
    <rPh sb="12" eb="14">
      <t>ニンズウ</t>
    </rPh>
    <phoneticPr fontId="7"/>
  </si>
  <si>
    <t>一級建築士</t>
    <rPh sb="0" eb="2">
      <t>イッキュウ</t>
    </rPh>
    <rPh sb="2" eb="5">
      <t>ケンチクシ</t>
    </rPh>
    <phoneticPr fontId="7"/>
  </si>
  <si>
    <t>二級建築士</t>
    <rPh sb="0" eb="1">
      <t>ニ</t>
    </rPh>
    <rPh sb="1" eb="2">
      <t>キュウ</t>
    </rPh>
    <rPh sb="2" eb="5">
      <t>ケンチクシ</t>
    </rPh>
    <phoneticPr fontId="7"/>
  </si>
  <si>
    <t>建築積算資格者</t>
    <rPh sb="4" eb="7">
      <t>シカクシャ</t>
    </rPh>
    <phoneticPr fontId="7"/>
  </si>
  <si>
    <t>二級施工管理技士</t>
    <rPh sb="0" eb="2">
      <t>ニキュウ</t>
    </rPh>
    <rPh sb="2" eb="8">
      <t>セコウカンリギシ</t>
    </rPh>
    <phoneticPr fontId="7"/>
  </si>
  <si>
    <t>不動産鑑定士舗</t>
    <rPh sb="0" eb="7">
      <t>フドウサンカンテイシホ</t>
    </rPh>
    <phoneticPr fontId="7"/>
  </si>
  <si>
    <t>登録を受けている事業</t>
    <rPh sb="0" eb="2">
      <t>トウロク</t>
    </rPh>
    <rPh sb="3" eb="4">
      <t>ウ</t>
    </rPh>
    <rPh sb="8" eb="10">
      <t>ジギョウ</t>
    </rPh>
    <phoneticPr fontId="7"/>
  </si>
  <si>
    <t>土地家屋調査士</t>
    <rPh sb="0" eb="4">
      <t>トチカオク</t>
    </rPh>
    <rPh sb="4" eb="7">
      <t>チョウサシ</t>
    </rPh>
    <phoneticPr fontId="7"/>
  </si>
  <si>
    <t>建設部門</t>
  </si>
  <si>
    <t>林業部門</t>
    <rPh sb="0" eb="4">
      <t>リンギョウブモン</t>
    </rPh>
    <phoneticPr fontId="7"/>
  </si>
  <si>
    <t>水道部門</t>
    <rPh sb="0" eb="4">
      <t>スイドウブモン</t>
    </rPh>
    <phoneticPr fontId="7"/>
  </si>
  <si>
    <t>（本店を含めない）</t>
    <rPh sb="1" eb="3">
      <t>ホンテン</t>
    </rPh>
    <rPh sb="4" eb="5">
      <t>フク</t>
    </rPh>
    <phoneticPr fontId="7"/>
  </si>
  <si>
    <t>衛生工学部門</t>
    <rPh sb="0" eb="2">
      <t>エイセイ</t>
    </rPh>
    <rPh sb="2" eb="6">
      <t>コウガクブモン</t>
    </rPh>
    <phoneticPr fontId="7"/>
  </si>
  <si>
    <t>電気・電子部門</t>
    <rPh sb="0" eb="2">
      <t>デンキ</t>
    </rPh>
    <rPh sb="3" eb="5">
      <t>デンシ</t>
    </rPh>
    <rPh sb="5" eb="7">
      <t>ブモン</t>
    </rPh>
    <phoneticPr fontId="7"/>
  </si>
  <si>
    <t>評価・換算差額等</t>
    <rPh sb="0" eb="2">
      <t>ヒョウカ</t>
    </rPh>
    <rPh sb="3" eb="5">
      <t>カンザン</t>
    </rPh>
    <rPh sb="5" eb="7">
      <t>サガク</t>
    </rPh>
    <rPh sb="7" eb="8">
      <t>トウ</t>
    </rPh>
    <phoneticPr fontId="24"/>
  </si>
  <si>
    <t>第一種電気主任技術</t>
    <rPh sb="0" eb="2">
      <t>ダイイチ</t>
    </rPh>
    <rPh sb="2" eb="3">
      <t>シュ</t>
    </rPh>
    <rPh sb="3" eb="5">
      <t>デンキ</t>
    </rPh>
    <rPh sb="5" eb="7">
      <t>シュニン</t>
    </rPh>
    <rPh sb="7" eb="9">
      <t>ギジュツ</t>
    </rPh>
    <phoneticPr fontId="7"/>
  </si>
  <si>
    <t>第一種電送交換主任技術者</t>
    <rPh sb="0" eb="3">
      <t>ダイイチシュ</t>
    </rPh>
    <rPh sb="3" eb="5">
      <t>デンソウ</t>
    </rPh>
    <rPh sb="5" eb="7">
      <t>コウカン</t>
    </rPh>
    <rPh sb="7" eb="12">
      <t>シュニンギジュツシャ</t>
    </rPh>
    <phoneticPr fontId="7"/>
  </si>
  <si>
    <t>営業所等の所有形態</t>
    <rPh sb="0" eb="3">
      <t>エイギョウショ</t>
    </rPh>
    <rPh sb="3" eb="4">
      <t>トウ</t>
    </rPh>
    <rPh sb="5" eb="9">
      <t>ショユウケイタイ</t>
    </rPh>
    <phoneticPr fontId="7"/>
  </si>
  <si>
    <t>営業所等の種類</t>
    <rPh sb="0" eb="3">
      <t>エイギョウショ</t>
    </rPh>
    <rPh sb="3" eb="4">
      <t>トウ</t>
    </rPh>
    <rPh sb="5" eb="7">
      <t>シュルイ</t>
    </rPh>
    <phoneticPr fontId="7"/>
  </si>
  <si>
    <t>資本金</t>
    <rPh sb="0" eb="2">
      <t>シホン</t>
    </rPh>
    <rPh sb="2" eb="3">
      <t>キン</t>
    </rPh>
    <phoneticPr fontId="7"/>
  </si>
  <si>
    <t>年</t>
    <rPh sb="0" eb="1">
      <t>ネン</t>
    </rPh>
    <phoneticPr fontId="7"/>
  </si>
  <si>
    <t>ISOの取得</t>
    <rPh sb="4" eb="6">
      <t>シュトク</t>
    </rPh>
    <phoneticPr fontId="7"/>
  </si>
  <si>
    <t>合計（人）</t>
  </si>
  <si>
    <t>登記手続等</t>
    <rPh sb="0" eb="2">
      <t>トウキ</t>
    </rPh>
    <rPh sb="2" eb="4">
      <t>テツヅキ</t>
    </rPh>
    <rPh sb="4" eb="5">
      <t>トウ</t>
    </rPh>
    <phoneticPr fontId="7"/>
  </si>
  <si>
    <t>資本金（千円）</t>
    <rPh sb="0" eb="3">
      <t>シホンキン</t>
    </rPh>
    <rPh sb="4" eb="6">
      <t>センエン</t>
    </rPh>
    <phoneticPr fontId="7"/>
  </si>
  <si>
    <t>積立金（千円）</t>
    <rPh sb="0" eb="3">
      <t>ツミタテキン</t>
    </rPh>
    <rPh sb="4" eb="6">
      <t>センエン</t>
    </rPh>
    <phoneticPr fontId="7"/>
  </si>
  <si>
    <t>相生市 一般競争(指名競争)参加資格審査申請書【測量・建設コンサルタント等】</t>
    <rPh sb="0" eb="3">
      <t>アイオイシ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7"/>
  </si>
  <si>
    <t>内線番号(</t>
    <rPh sb="0" eb="2">
      <t>ナイセン</t>
    </rPh>
    <rPh sb="2" eb="4">
      <t>バンゴウ</t>
    </rPh>
    <phoneticPr fontId="7"/>
  </si>
  <si>
    <t>その他の職員（人）</t>
    <rPh sb="2" eb="3">
      <t>タ</t>
    </rPh>
    <rPh sb="4" eb="6">
      <t>ショクイン</t>
    </rPh>
    <rPh sb="7" eb="8">
      <t>ヒト</t>
    </rPh>
    <phoneticPr fontId="24"/>
  </si>
  <si>
    <t>*3</t>
  </si>
  <si>
    <t>希望</t>
    <rPh sb="0" eb="2">
      <t>キボウ</t>
    </rPh>
    <phoneticPr fontId="7"/>
  </si>
  <si>
    <t>全体の人数(人)</t>
    <rPh sb="0" eb="2">
      <t>ゼンタイ</t>
    </rPh>
    <rPh sb="3" eb="5">
      <t>ニンズウ</t>
    </rPh>
    <rPh sb="6" eb="7">
      <t>ニン</t>
    </rPh>
    <phoneticPr fontId="7"/>
  </si>
  <si>
    <t>規格</t>
    <rPh sb="0" eb="2">
      <t>キカク</t>
    </rPh>
    <phoneticPr fontId="24"/>
  </si>
  <si>
    <t>委任先の人数（人）</t>
    <rPh sb="0" eb="3">
      <t>イニンサキ</t>
    </rPh>
    <rPh sb="4" eb="6">
      <t>ニンズウ</t>
    </rPh>
    <rPh sb="7" eb="8">
      <t>ヒト</t>
    </rPh>
    <phoneticPr fontId="7"/>
  </si>
  <si>
    <t>取得の有無</t>
    <rPh sb="0" eb="2">
      <t>シュトク</t>
    </rPh>
    <rPh sb="3" eb="5">
      <t>ウム</t>
    </rPh>
    <phoneticPr fontId="7"/>
  </si>
  <si>
    <t>登録を受けている事業の登録番号及び登録年月日を入力してください。
記載されていない登録事業を入力する場合は、空欄に登録事業名から入力してください。</t>
    <rPh sb="0" eb="2">
      <t>トウロク</t>
    </rPh>
    <rPh sb="3" eb="4">
      <t>ウ</t>
    </rPh>
    <rPh sb="8" eb="10">
      <t>ジギョウ</t>
    </rPh>
    <rPh sb="11" eb="13">
      <t>トウロク</t>
    </rPh>
    <rPh sb="13" eb="15">
      <t>バンゴウ</t>
    </rPh>
    <rPh sb="15" eb="16">
      <t>オヨ</t>
    </rPh>
    <rPh sb="17" eb="19">
      <t>トウロク</t>
    </rPh>
    <rPh sb="19" eb="22">
      <t>ネンガッピ</t>
    </rPh>
    <rPh sb="23" eb="25">
      <t>ニュウリョク</t>
    </rPh>
    <rPh sb="33" eb="35">
      <t>キサイ</t>
    </rPh>
    <rPh sb="41" eb="43">
      <t>トウロク</t>
    </rPh>
    <rPh sb="43" eb="45">
      <t>ジギョウ</t>
    </rPh>
    <rPh sb="46" eb="48">
      <t>ニュウリョク</t>
    </rPh>
    <rPh sb="50" eb="52">
      <t>バアイ</t>
    </rPh>
    <rPh sb="54" eb="56">
      <t>クウラン</t>
    </rPh>
    <rPh sb="57" eb="59">
      <t>トウロク</t>
    </rPh>
    <rPh sb="59" eb="61">
      <t>ジギョウ</t>
    </rPh>
    <rPh sb="61" eb="62">
      <t>メイ</t>
    </rPh>
    <rPh sb="64" eb="66">
      <t>ニュウリョク</t>
    </rPh>
    <phoneticPr fontId="7"/>
  </si>
  <si>
    <t>計</t>
  </si>
  <si>
    <t>ISO9001</t>
  </si>
  <si>
    <t>ISO14001</t>
  </si>
  <si>
    <t>ISO27001</t>
  </si>
  <si>
    <t>身体障害者を雇用している場合、身体障害者の職員の数を入力してください。</t>
    <rPh sb="0" eb="2">
      <t>シンタイ</t>
    </rPh>
    <rPh sb="2" eb="5">
      <t>ショウガイシャ</t>
    </rPh>
    <rPh sb="6" eb="8">
      <t>コヨウ</t>
    </rPh>
    <rPh sb="12" eb="14">
      <t>バアイ</t>
    </rPh>
    <rPh sb="15" eb="17">
      <t>シンタイ</t>
    </rPh>
    <rPh sb="17" eb="20">
      <t>ショウガイシャ</t>
    </rPh>
    <rPh sb="21" eb="23">
      <t>ショクイン</t>
    </rPh>
    <rPh sb="24" eb="25">
      <t>カズ</t>
    </rPh>
    <rPh sb="26" eb="28">
      <t>ニュウリョク</t>
    </rPh>
    <phoneticPr fontId="7"/>
  </si>
  <si>
    <t>リストから選択してください。「その他」を選択した場合は、具体的な内容を入力してください。</t>
    <rPh sb="20" eb="22">
      <t>センタク</t>
    </rPh>
    <rPh sb="28" eb="31">
      <t>グタイテキ</t>
    </rPh>
    <rPh sb="32" eb="34">
      <t>ナイヨウ</t>
    </rPh>
    <rPh sb="35" eb="37">
      <t>ニュウリョク</t>
    </rPh>
    <phoneticPr fontId="7"/>
  </si>
  <si>
    <t>土地区画整理士</t>
  </si>
  <si>
    <t>リストから選択してください。「その他」を選択した場合は、具体的な内容を入力してください。
個人住宅無償借受等、具体的に入力してください。</t>
    <rPh sb="20" eb="22">
      <t>センタク</t>
    </rPh>
    <rPh sb="28" eb="31">
      <t>グタイテキ</t>
    </rPh>
    <rPh sb="32" eb="34">
      <t>ナイヨウ</t>
    </rPh>
    <rPh sb="35" eb="37">
      <t>ニュウリョク</t>
    </rPh>
    <phoneticPr fontId="7"/>
  </si>
  <si>
    <t>土木関係建設コンサルタント業務</t>
    <rPh sb="0" eb="1">
      <t>ツチ</t>
    </rPh>
    <rPh sb="1" eb="2">
      <t>モク</t>
    </rPh>
    <rPh sb="2" eb="4">
      <t>カンケイ</t>
    </rPh>
    <rPh sb="4" eb="6">
      <t>ケンセツ</t>
    </rPh>
    <rPh sb="13" eb="15">
      <t>ギョウム</t>
    </rPh>
    <phoneticPr fontId="7"/>
  </si>
  <si>
    <t>直前２年度分決算（千円）</t>
    <rPh sb="0" eb="2">
      <t>チョクゼン</t>
    </rPh>
    <rPh sb="3" eb="5">
      <t>ネンド</t>
    </rPh>
    <rPh sb="5" eb="6">
      <t>ブン</t>
    </rPh>
    <rPh sb="6" eb="8">
      <t>ケッサン</t>
    </rPh>
    <rPh sb="9" eb="11">
      <t>センエン</t>
    </rPh>
    <phoneticPr fontId="24"/>
  </si>
  <si>
    <t>業務区分・部門</t>
  </si>
  <si>
    <t>建築関係建設コンサルタント
業務</t>
    <rPh sb="0" eb="1">
      <t>ケン</t>
    </rPh>
    <rPh sb="1" eb="2">
      <t>チク</t>
    </rPh>
    <rPh sb="2" eb="4">
      <t>カンケイ</t>
    </rPh>
    <rPh sb="4" eb="6">
      <t>ケンセツ</t>
    </rPh>
    <rPh sb="14" eb="16">
      <t>ギョウム</t>
    </rPh>
    <phoneticPr fontId="24"/>
  </si>
  <si>
    <t>自己資本額</t>
    <rPh sb="0" eb="2">
      <t>ジコ</t>
    </rPh>
    <rPh sb="2" eb="4">
      <t>シホン</t>
    </rPh>
    <rPh sb="4" eb="5">
      <t>ガク</t>
    </rPh>
    <phoneticPr fontId="7"/>
  </si>
  <si>
    <t>区分</t>
    <rPh sb="0" eb="2">
      <t>クブン</t>
    </rPh>
    <phoneticPr fontId="7"/>
  </si>
  <si>
    <t>新株予約権</t>
  </si>
  <si>
    <t>計(P)</t>
  </si>
  <si>
    <t>税引前当期利益(S)</t>
  </si>
  <si>
    <t>千円</t>
    <rPh sb="0" eb="2">
      <t>センエン</t>
    </rPh>
    <phoneticPr fontId="7"/>
  </si>
  <si>
    <t>下水道部門</t>
  </si>
  <si>
    <t>貸借対照表</t>
    <rPh sb="0" eb="2">
      <t>タイシャク</t>
    </rPh>
    <rPh sb="2" eb="5">
      <t>タイショウヒョウ</t>
    </rPh>
    <phoneticPr fontId="7"/>
  </si>
  <si>
    <t>流動資産（千円）(m)</t>
    <rPh sb="0" eb="2">
      <t>リュウドウ</t>
    </rPh>
    <rPh sb="2" eb="4">
      <t>シサン</t>
    </rPh>
    <rPh sb="5" eb="7">
      <t>センエン</t>
    </rPh>
    <phoneticPr fontId="7"/>
  </si>
  <si>
    <t>流動負債（千円）(n)</t>
    <rPh sb="0" eb="2">
      <t>リュウドウ</t>
    </rPh>
    <rPh sb="2" eb="4">
      <t>フサイ</t>
    </rPh>
    <rPh sb="5" eb="7">
      <t>センエン</t>
    </rPh>
    <phoneticPr fontId="7"/>
  </si>
  <si>
    <t>固定資産（千円）(Q)</t>
    <rPh sb="0" eb="2">
      <t>コテイ</t>
    </rPh>
    <rPh sb="2" eb="4">
      <t>シサン</t>
    </rPh>
    <rPh sb="5" eb="7">
      <t>センエン</t>
    </rPh>
    <phoneticPr fontId="7"/>
  </si>
  <si>
    <t>総資本額（千円）(R)</t>
    <rPh sb="0" eb="1">
      <t>ソウ</t>
    </rPh>
    <rPh sb="1" eb="3">
      <t>シホン</t>
    </rPh>
    <rPh sb="3" eb="4">
      <t>ガク</t>
    </rPh>
    <rPh sb="5" eb="7">
      <t>センエン</t>
    </rPh>
    <phoneticPr fontId="7"/>
  </si>
  <si>
    <t>経営比率</t>
    <rPh sb="0" eb="2">
      <t>ケイエイ</t>
    </rPh>
    <rPh sb="2" eb="4">
      <t>ヒリツ</t>
    </rPh>
    <phoneticPr fontId="7"/>
  </si>
  <si>
    <t>自動計算されます。(小数点以下は四捨五入)</t>
  </si>
  <si>
    <t>　※S/R×100</t>
  </si>
  <si>
    <t>流動比率</t>
    <rPh sb="0" eb="2">
      <t>リュウドウ</t>
    </rPh>
    <rPh sb="2" eb="4">
      <t>ヒリツ</t>
    </rPh>
    <phoneticPr fontId="7"/>
  </si>
  <si>
    <t>　※m/n×100</t>
  </si>
  <si>
    <t>測量士補</t>
  </si>
  <si>
    <t>　※P/Q×100</t>
  </si>
  <si>
    <t>直前決算時（千円）</t>
    <rPh sb="0" eb="2">
      <t>チョクゼン</t>
    </rPh>
    <rPh sb="2" eb="4">
      <t>ケッサン</t>
    </rPh>
    <rPh sb="4" eb="5">
      <t>ジ</t>
    </rPh>
    <rPh sb="6" eb="8">
      <t>センエン</t>
    </rPh>
    <phoneticPr fontId="24"/>
  </si>
  <si>
    <t>創業年月日</t>
    <rPh sb="0" eb="2">
      <t>ソウギョウ</t>
    </rPh>
    <rPh sb="2" eb="5">
      <t>ネンガッピ</t>
    </rPh>
    <phoneticPr fontId="24"/>
  </si>
  <si>
    <t>その他</t>
  </si>
  <si>
    <t>廃棄物部門</t>
  </si>
  <si>
    <t>測量士</t>
  </si>
  <si>
    <t>技術士</t>
  </si>
  <si>
    <t>二級建築士</t>
  </si>
  <si>
    <t>一級建築士</t>
  </si>
  <si>
    <t>森林土木部門</t>
  </si>
  <si>
    <t>建築</t>
  </si>
  <si>
    <t>機械</t>
  </si>
  <si>
    <t>技術職員数(延べ）</t>
  </si>
  <si>
    <t>本店・支店、営業所等の</t>
    <rPh sb="0" eb="2">
      <t>ホンテン</t>
    </rPh>
    <rPh sb="3" eb="5">
      <t>シテン</t>
    </rPh>
    <rPh sb="6" eb="9">
      <t>エイギョウショ</t>
    </rPh>
    <rPh sb="9" eb="10">
      <t>トウ</t>
    </rPh>
    <phoneticPr fontId="7"/>
  </si>
  <si>
    <t>その他の職員(実人数)</t>
    <rPh sb="7" eb="8">
      <t>ジツ</t>
    </rPh>
    <rPh sb="8" eb="10">
      <t>ニンズウ</t>
    </rPh>
    <phoneticPr fontId="7"/>
  </si>
  <si>
    <t>一級施工管理技士</t>
    <rPh sb="0" eb="2">
      <t>イッキュウ</t>
    </rPh>
    <rPh sb="2" eb="4">
      <t>セコウ</t>
    </rPh>
    <rPh sb="4" eb="6">
      <t>カンリ</t>
    </rPh>
    <rPh sb="6" eb="8">
      <t>ギシ</t>
    </rPh>
    <phoneticPr fontId="7"/>
  </si>
  <si>
    <t>公共用地経験者</t>
    <rPh sb="0" eb="2">
      <t>コウキョウ</t>
    </rPh>
    <rPh sb="2" eb="4">
      <t>ヨウチ</t>
    </rPh>
    <rPh sb="4" eb="7">
      <t>ケイケンシャ</t>
    </rPh>
    <phoneticPr fontId="7"/>
  </si>
  <si>
    <t>登録番号
例)00-00000</t>
  </si>
  <si>
    <t>順位
(市内業者のみ)</t>
    <rPh sb="4" eb="8">
      <t>シナイギョウシャ</t>
    </rPh>
    <phoneticPr fontId="7"/>
  </si>
  <si>
    <t>技術者数（人）
(市内業者のみ)</t>
    <rPh sb="0" eb="4">
      <t>ギジュツシャスウ</t>
    </rPh>
    <rPh sb="5" eb="6">
      <t>ヒト</t>
    </rPh>
    <rPh sb="9" eb="13">
      <t>シナイギョウシャ</t>
    </rPh>
    <phoneticPr fontId="7"/>
  </si>
  <si>
    <t>備考
(市内業者のみ)</t>
    <rPh sb="0" eb="2">
      <t>ビコウ</t>
    </rPh>
    <rPh sb="4" eb="8">
      <t>シナイギョウシャ</t>
    </rPh>
    <phoneticPr fontId="7"/>
  </si>
  <si>
    <t>道路部門</t>
  </si>
  <si>
    <t>「不動産鑑定」を希望する方は、不動産の鑑定評価に関する法律
第２２条による登録がなければ希望することはできません。</t>
  </si>
  <si>
    <t>鉄道部門</t>
  </si>
  <si>
    <t>農業土木部門</t>
  </si>
  <si>
    <t>現組織への変更年月日</t>
    <rPh sb="0" eb="1">
      <t>ゲン</t>
    </rPh>
    <rPh sb="1" eb="3">
      <t>ソシキ</t>
    </rPh>
    <rPh sb="5" eb="7">
      <t>ヘンコウ</t>
    </rPh>
    <rPh sb="7" eb="10">
      <t>ネンガッピ</t>
    </rPh>
    <phoneticPr fontId="24"/>
  </si>
  <si>
    <t>水産土木部門</t>
  </si>
  <si>
    <t>造園部門</t>
  </si>
  <si>
    <t>地質部門</t>
  </si>
  <si>
    <t>トンネル部門</t>
  </si>
  <si>
    <t>機械部門</t>
    <rPh sb="0" eb="2">
      <t>キカイ</t>
    </rPh>
    <phoneticPr fontId="24"/>
  </si>
  <si>
    <t>電気電子部門</t>
  </si>
  <si>
    <t>*4</t>
  </si>
  <si>
    <t>株主資本</t>
    <rPh sb="0" eb="2">
      <t>カブヌシ</t>
    </rPh>
    <rPh sb="2" eb="4">
      <t>シホン</t>
    </rPh>
    <phoneticPr fontId="24"/>
  </si>
  <si>
    <t>　(うち外国資本)</t>
    <rPh sb="4" eb="6">
      <t>ガイコク</t>
    </rPh>
    <rPh sb="6" eb="8">
      <t>シホン</t>
    </rPh>
    <phoneticPr fontId="24"/>
  </si>
  <si>
    <t>登記、または住民票上の所在地と「(2)所在地」が一致しているかどうかを、リストから選択してください。</t>
  </si>
  <si>
    <t>例)カブシキガイシャスズキグミ　カンサイエイギョウショ
正式名称を全角カタカナで入力してください。支店・営業所名は、１文字空けて入力してください。</t>
  </si>
  <si>
    <t>一級土木施工管理技士</t>
  </si>
  <si>
    <t>相生市内での営業年数</t>
    <rPh sb="0" eb="2">
      <t>アイオイ</t>
    </rPh>
    <rPh sb="2" eb="4">
      <t>シナイ</t>
    </rPh>
    <rPh sb="6" eb="10">
      <t>エイギョウネンスウ</t>
    </rPh>
    <phoneticPr fontId="7"/>
  </si>
  <si>
    <t>相生市内での納税の有無</t>
    <rPh sb="0" eb="2">
      <t>アイオイ</t>
    </rPh>
    <rPh sb="2" eb="4">
      <t>シナイ</t>
    </rPh>
    <rPh sb="6" eb="8">
      <t>ノウゼイ</t>
    </rPh>
    <rPh sb="9" eb="11">
      <t>ウム</t>
    </rPh>
    <phoneticPr fontId="7"/>
  </si>
  <si>
    <t>例)10　営業年数を入力してください。創業から申請日まで（組織変更、合併等による期間の通算可）。
１年に満たない場合は0を入力してください。</t>
  </si>
  <si>
    <t>この申請書の事務手続きをした方の情報を入力してください。申請書の確認で問い合わせをする場合があります。
行政書士に依頼している場合は、「D.行政書士情報」に入力してください。</t>
  </si>
  <si>
    <t>市内業者(相生市内に本店・支店、営業所等のある業者)は希望、順位、技術者数、備考欄を入力してください。
それ以外の業者は希望欄を入力してください。
業務を希望する場合、希望欄にリストから「○」を選択してください。
順位欄は、希望に「○」をした業種から、第１希望には「①」、第２希望には「②」、第3希望には「③」をリストから選択してください。
記載されていない登録事業を入力する場合は、「その他」に業務区分・部門から入力してください。
土木関係建設コンサルタント業務-その他、その他を希望する場合、部門名を入力してください。</t>
    <rPh sb="5" eb="7">
      <t>アイオイ</t>
    </rPh>
    <rPh sb="62" eb="63">
      <t>ラン</t>
    </rPh>
    <rPh sb="84" eb="86">
      <t>キボウ</t>
    </rPh>
    <rPh sb="86" eb="87">
      <t>ラン</t>
    </rPh>
    <rPh sb="97" eb="99">
      <t>センタク</t>
    </rPh>
    <rPh sb="171" eb="173">
      <t>キサイ</t>
    </rPh>
    <rPh sb="179" eb="181">
      <t>トウロク</t>
    </rPh>
    <rPh sb="181" eb="183">
      <t>ジギョウ</t>
    </rPh>
    <rPh sb="184" eb="186">
      <t>ニュウリョク</t>
    </rPh>
    <rPh sb="188" eb="190">
      <t>バアイ</t>
    </rPh>
    <rPh sb="195" eb="196">
      <t>タ</t>
    </rPh>
    <rPh sb="206" eb="208">
      <t>ニュウリョク</t>
    </rPh>
    <phoneticPr fontId="7"/>
  </si>
  <si>
    <t>都道府県から入力してください。ビル名・マンション名等は全角１文字分空けて入力してください。</t>
    <rPh sb="0" eb="4">
      <t>トドウフケン</t>
    </rPh>
    <rPh sb="6" eb="8">
      <t>ニュウリョク</t>
    </rPh>
    <rPh sb="17" eb="18">
      <t>メイ</t>
    </rPh>
    <rPh sb="24" eb="25">
      <t>メイ</t>
    </rPh>
    <rPh sb="25" eb="26">
      <t>トウ</t>
    </rPh>
    <rPh sb="27" eb="29">
      <t>ゼンカク</t>
    </rPh>
    <rPh sb="30" eb="33">
      <t>モジブン</t>
    </rPh>
    <rPh sb="33" eb="34">
      <t>ア</t>
    </rPh>
    <rPh sb="36" eb="38">
      <t>ニュウリョク</t>
    </rPh>
    <phoneticPr fontId="7"/>
  </si>
  <si>
    <t>上水道及び工業用水道</t>
    <rPh sb="9" eb="10">
      <t>ドウ</t>
    </rPh>
    <phoneticPr fontId="27"/>
  </si>
  <si>
    <t>28_相生市</t>
  </si>
  <si>
    <t>H.業種情報</t>
    <rPh sb="2" eb="4">
      <t>ギョウシュ</t>
    </rPh>
    <rPh sb="4" eb="6">
      <t>ジョウホウ</t>
    </rPh>
    <phoneticPr fontId="7"/>
  </si>
  <si>
    <t>令和6、7年度において、測量・建設コンサルタント等に係る競争に参加する資格の審査を申請します。</t>
    <rPh sb="0" eb="2">
      <t>レイワ</t>
    </rPh>
    <rPh sb="5" eb="7">
      <t>ネンド</t>
    </rPh>
    <rPh sb="12" eb="14">
      <t>ソクリョウ</t>
    </rPh>
    <rPh sb="15" eb="17">
      <t>ケンセツ</t>
    </rPh>
    <rPh sb="24" eb="25">
      <t>トウ</t>
    </rPh>
    <rPh sb="26" eb="27">
      <t>カカ</t>
    </rPh>
    <rPh sb="28" eb="30">
      <t>キョウソウ</t>
    </rPh>
    <rPh sb="31" eb="33">
      <t>サンカ</t>
    </rPh>
    <rPh sb="35" eb="37">
      <t>シカク</t>
    </rPh>
    <rPh sb="38" eb="40">
      <t>シンサ</t>
    </rPh>
    <rPh sb="41" eb="43">
      <t>シンセイ</t>
    </rPh>
    <phoneticPr fontId="7"/>
  </si>
  <si>
    <t>例)2023/4/1、R5/4/1</t>
  </si>
  <si>
    <t>例)2023/4/1</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</si>
</sst>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quot;¥&quot;#,##0_);[Red]\(&quot;¥&quot;#,##0\)"/>
    <numFmt numFmtId="177" formatCode="0_);[Red]\(0\)"/>
    <numFmt numFmtId="178" formatCode="\(#\)"/>
    <numFmt numFmtId="179" formatCode="#,##0_ ;[Red]\-#,##0\ "/>
    <numFmt numFmtId="180" formatCode="0000000"/>
    <numFmt numFmtId="181" formatCode="000\-0000"/>
    <numFmt numFmtId="182" formatCode="ggge&quot;年&quot;m&quot;月&quot;d&quot;日&quot;"/>
    <numFmt numFmtId="183" formatCode="#,##0_ "/>
    <numFmt numFmtId="184" formatCode="#,##0.00_);[Red]\(#,##0.00\)"/>
    <numFmt numFmtId="185" formatCode="&quot;Ver.&quot;yyyymmdd"/>
  </numFmts>
  <fonts count="28">
    <font>
      <sz val="11"/>
      <color theme="1"/>
      <name val="ＭＳ Ｐゴシック"/>
      <family val="3"/>
      <scheme val="minor"/>
    </font>
    <font>
      <u/>
      <sz val="11"/>
      <color theme="10"/>
      <name val="ＭＳ Ｐゴシック"/>
      <family val="2"/>
      <scheme val="minor"/>
    </font>
    <font>
      <sz val="9"/>
      <color indexed="8"/>
      <name val="ＭＳ ゴシック"/>
      <family val="3"/>
    </font>
    <font>
      <sz val="11"/>
      <color indexed="8"/>
      <name val="ＭＳ Ｐゴシック"/>
      <family val="3"/>
    </font>
    <font>
      <sz val="9"/>
      <color theme="1"/>
      <name val="ＭＳ 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ゴシック"/>
      <family val="3"/>
    </font>
    <font>
      <i/>
      <sz val="11"/>
      <color theme="1"/>
      <name val="ＭＳ ゴシック"/>
      <family val="3"/>
    </font>
    <font>
      <b/>
      <sz val="16"/>
      <color theme="1"/>
      <name val="ＭＳ ゴシック"/>
      <family val="3"/>
    </font>
    <font>
      <b/>
      <sz val="11"/>
      <color theme="1"/>
      <name val="ＭＳ ゴシック"/>
      <family val="3"/>
    </font>
    <font>
      <sz val="11"/>
      <color rgb="FF000000"/>
      <name val="ＭＳ ゴシック"/>
      <family val="3"/>
    </font>
    <font>
      <b/>
      <sz val="12"/>
      <color theme="1"/>
      <name val="ＭＳ ゴシック"/>
      <family val="3"/>
    </font>
    <font>
      <sz val="12"/>
      <color theme="1"/>
      <name val="ＭＳ ゴシック"/>
      <family val="3"/>
    </font>
    <font>
      <b/>
      <sz val="14"/>
      <color theme="1"/>
      <name val="ＭＳ ゴシック"/>
      <family val="3"/>
    </font>
    <font>
      <sz val="10"/>
      <color rgb="FFFF0000"/>
      <name val="ＭＳ ゴシック"/>
      <family val="3"/>
    </font>
    <font>
      <sz val="10"/>
      <color theme="1" tint="5.e-002"/>
      <name val="ＭＳ ゴシック"/>
      <family val="3"/>
    </font>
    <font>
      <sz val="11"/>
      <color theme="1" tint="5.e-002"/>
      <name val="ＭＳ ゴシック"/>
      <family val="3"/>
    </font>
    <font>
      <sz val="11"/>
      <color rgb="FFFF0000"/>
      <name val="ＭＳ ゴシック"/>
      <family val="3"/>
    </font>
    <font>
      <sz val="10"/>
      <color theme="1"/>
      <name val="ＭＳ ゴシック"/>
      <family val="3"/>
    </font>
    <font>
      <sz val="11"/>
      <color auto="1"/>
      <name val="ＭＳ ゴシック"/>
      <family val="3"/>
    </font>
    <font>
      <b/>
      <sz val="10"/>
      <color rgb="FFFF0000"/>
      <name val="ＭＳ ゴシック"/>
      <family val="3"/>
    </font>
    <font>
      <u/>
      <sz val="11"/>
      <color rgb="FF0070C0"/>
      <name val="ＭＳ ゴシック"/>
      <family val="3"/>
    </font>
    <font>
      <sz val="6"/>
      <color auto="1"/>
      <name val="ＭＳ ゴシック"/>
      <family val="3"/>
    </font>
    <font>
      <sz val="7"/>
      <color auto="1"/>
      <name val="ＭＳ 明朝"/>
      <family val="1"/>
    </font>
    <font>
      <sz val="11"/>
      <color rgb="FF9C0006"/>
      <name val="ＭＳ Ｐゴシック"/>
      <family val="2"/>
      <scheme val="minor"/>
    </font>
    <font>
      <sz val="11"/>
      <color theme="1"/>
      <name val="ＭＳ ゴシック"/>
      <family val="3"/>
    </font>
  </fonts>
  <fills count="6">
    <fill>
      <patternFill patternType="none"/>
    </fill>
    <fill>
      <patternFill patternType="gray125"/>
    </fill>
    <fill>
      <patternFill patternType="solid">
        <fgColor theme="0"/>
        <bgColor indexed="64"/>
      </patternFill>
    </fill>
    <fill>
      <patternFill patternType="solid">
        <fgColor rgb="FFCCEDFC"/>
        <bgColor indexed="64"/>
      </patternFill>
    </fill>
    <fill>
      <patternFill patternType="solid">
        <fgColor theme="0" tint="-0.25"/>
        <bgColor indexed="64"/>
      </patternFill>
    </fill>
    <fill>
      <patternFill patternType="solid">
        <fgColor theme="7" tint="0.8"/>
        <bgColor indexed="64"/>
      </patternFill>
    </fill>
  </fills>
  <borders count="80">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thin">
        <color auto="1"/>
      </top>
      <bottom style="thin">
        <color auto="1"/>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auto="1"/>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thin">
        <color indexed="64"/>
      </bottom>
      <diagonal/>
    </border>
    <border>
      <left/>
      <right/>
      <top style="thin">
        <color auto="1"/>
      </top>
      <bottom style="dotted">
        <color auto="1"/>
      </bottom>
      <diagonal/>
    </border>
    <border>
      <left/>
      <right/>
      <top style="dotted">
        <color auto="1"/>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top/>
      <bottom style="hair">
        <color indexed="64"/>
      </bottom>
      <diagonal/>
    </border>
    <border>
      <left/>
      <right style="thin">
        <color auto="1"/>
      </right>
      <top style="thin">
        <color indexed="64"/>
      </top>
      <bottom/>
      <diagonal/>
    </border>
    <border>
      <left/>
      <right style="thin">
        <color indexed="64"/>
      </right>
      <top style="thin">
        <color indexed="64"/>
      </top>
      <bottom style="thin">
        <color auto="1"/>
      </bottom>
      <diagonal/>
    </border>
    <border>
      <left/>
      <right style="thin">
        <color indexed="64"/>
      </right>
      <top style="thin">
        <color auto="1"/>
      </top>
      <bottom style="dotted">
        <color auto="1"/>
      </bottom>
      <diagonal/>
    </border>
    <border>
      <left/>
      <right style="thin">
        <color indexed="64"/>
      </right>
      <top style="dotted">
        <color auto="1"/>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left/>
      <right style="thin">
        <color indexed="64"/>
      </right>
      <top style="hair">
        <color auto="1"/>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auto="1"/>
      </right>
      <top style="thin">
        <color auto="1"/>
      </top>
      <bottom style="hair">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auto="1"/>
      </bottom>
      <diagonal/>
    </border>
  </borders>
  <cellStyleXfs count="19">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176"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489">
    <xf numFmtId="0" fontId="0" fillId="0" borderId="0" xfId="0">
      <alignment vertical="center"/>
    </xf>
    <xf numFmtId="0" fontId="8" fillId="0" borderId="0" xfId="10" applyFont="1" applyProtection="1">
      <alignment vertical="center"/>
    </xf>
    <xf numFmtId="0" fontId="9" fillId="0" borderId="0" xfId="10" applyFont="1" applyProtection="1">
      <alignment vertical="center"/>
    </xf>
    <xf numFmtId="0" fontId="8" fillId="2" borderId="0" xfId="10" applyFont="1" applyFill="1" applyProtection="1">
      <alignment vertical="center"/>
    </xf>
    <xf numFmtId="177" fontId="8" fillId="0" borderId="0" xfId="11" applyNumberFormat="1" applyFont="1" applyProtection="1">
      <alignment vertical="center"/>
    </xf>
    <xf numFmtId="0" fontId="8" fillId="0" borderId="0" xfId="11" applyNumberFormat="1" applyFont="1" applyAlignment="1" applyProtection="1">
      <alignment horizontal="left" vertical="center"/>
    </xf>
    <xf numFmtId="0" fontId="8" fillId="2" borderId="1" xfId="11" applyFont="1" applyFill="1" applyBorder="1" applyProtection="1">
      <alignment vertical="center"/>
    </xf>
    <xf numFmtId="0" fontId="8" fillId="0" borderId="1" xfId="11" applyFont="1" applyBorder="1" applyProtection="1">
      <alignment vertical="center"/>
    </xf>
    <xf numFmtId="0" fontId="10" fillId="0" borderId="0" xfId="10" applyFont="1" applyProtection="1">
      <alignment vertical="center"/>
    </xf>
    <xf numFmtId="0" fontId="11" fillId="0" borderId="0" xfId="10" applyFont="1" applyProtection="1">
      <alignment vertical="center"/>
    </xf>
    <xf numFmtId="0" fontId="12" fillId="0" borderId="2" xfId="10" applyFont="1" applyBorder="1" applyProtection="1">
      <alignment vertical="center"/>
    </xf>
    <xf numFmtId="0" fontId="12" fillId="0" borderId="3" xfId="10" applyFont="1" applyBorder="1" applyProtection="1">
      <alignment vertical="center"/>
    </xf>
    <xf numFmtId="0" fontId="12" fillId="0" borderId="4" xfId="10" applyFont="1" applyBorder="1" applyProtection="1">
      <alignment vertical="center"/>
    </xf>
    <xf numFmtId="0" fontId="13" fillId="0" borderId="2" xfId="0" applyFont="1" applyBorder="1" applyAlignment="1" applyProtection="1">
      <alignment horizontal="center" vertical="center"/>
    </xf>
    <xf numFmtId="0" fontId="13" fillId="0" borderId="3" xfId="0" applyFont="1" applyBorder="1" applyProtection="1">
      <alignment vertical="center"/>
    </xf>
    <xf numFmtId="178" fontId="8" fillId="0" borderId="3" xfId="0" applyNumberFormat="1"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xf numFmtId="0" fontId="13" fillId="0" borderId="2" xfId="0" applyFont="1" applyBorder="1" applyAlignment="1" applyProtection="1">
      <alignment horizontal="left" vertical="center" indent="1"/>
    </xf>
    <xf numFmtId="0" fontId="9" fillId="0" borderId="3" xfId="0" applyFont="1" applyBorder="1" applyProtection="1">
      <alignment vertical="center"/>
    </xf>
    <xf numFmtId="0" fontId="14" fillId="0" borderId="3" xfId="0" applyFont="1" applyBorder="1" applyProtection="1">
      <alignment vertical="center"/>
    </xf>
    <xf numFmtId="0" fontId="14" fillId="0" borderId="3" xfId="0" applyFont="1" applyBorder="1" applyAlignment="1" applyProtection="1">
      <alignment horizontal="left" vertical="center" indent="1"/>
    </xf>
    <xf numFmtId="178" fontId="8" fillId="2" borderId="3" xfId="0" applyNumberFormat="1" applyFont="1" applyFill="1" applyBorder="1" applyProtection="1">
      <alignment vertical="center"/>
    </xf>
    <xf numFmtId="178" fontId="8" fillId="2" borderId="0" xfId="0" applyNumberFormat="1" applyFont="1" applyFill="1" applyProtection="1">
      <alignment vertical="center"/>
    </xf>
    <xf numFmtId="0" fontId="8" fillId="2" borderId="3" xfId="0" applyFont="1" applyFill="1" applyBorder="1" applyProtection="1">
      <alignment vertical="center"/>
    </xf>
    <xf numFmtId="0" fontId="8" fillId="0" borderId="3" xfId="0" applyFont="1" applyBorder="1" applyAlignment="1" applyProtection="1">
      <alignment horizontal="left" vertical="center" indent="1"/>
    </xf>
    <xf numFmtId="0" fontId="8" fillId="0" borderId="0" xfId="0" applyFont="1" applyAlignment="1" applyProtection="1">
      <alignment horizontal="left" vertical="center" indent="1"/>
    </xf>
    <xf numFmtId="0" fontId="8" fillId="2" borderId="0" xfId="0" applyFont="1" applyFill="1" applyAlignment="1" applyProtection="1">
      <alignment horizontal="left" vertical="center" indent="1"/>
    </xf>
    <xf numFmtId="0" fontId="11" fillId="0" borderId="3" xfId="0" applyFont="1" applyBorder="1" applyProtection="1">
      <alignment vertical="center"/>
    </xf>
    <xf numFmtId="0" fontId="13" fillId="0" borderId="5" xfId="0" applyFont="1" applyBorder="1" applyProtection="1">
      <alignment vertical="center"/>
    </xf>
    <xf numFmtId="0" fontId="15" fillId="0" borderId="0" xfId="10" applyFont="1" applyProtection="1">
      <alignment vertical="center"/>
    </xf>
    <xf numFmtId="0" fontId="12" fillId="0" borderId="6" xfId="10" applyFont="1" applyBorder="1" applyProtection="1">
      <alignment vertical="center"/>
    </xf>
    <xf numFmtId="0" fontId="12" fillId="0" borderId="0" xfId="10" applyFont="1" applyProtection="1">
      <alignment vertical="center"/>
    </xf>
    <xf numFmtId="0" fontId="12" fillId="0" borderId="7" xfId="10" applyFont="1" applyBorder="1" applyProtection="1">
      <alignment vertical="center"/>
    </xf>
    <xf numFmtId="0" fontId="13" fillId="0" borderId="6" xfId="0" applyFont="1" applyBorder="1" applyAlignment="1" applyProtection="1">
      <alignment horizontal="center" vertical="center"/>
    </xf>
    <xf numFmtId="0" fontId="13" fillId="0" borderId="0" xfId="0" applyFont="1" applyProtection="1">
      <alignment vertical="center"/>
    </xf>
    <xf numFmtId="178" fontId="8" fillId="0" borderId="0" xfId="0" applyNumberFormat="1" applyFont="1" applyProtection="1">
      <alignment vertical="center"/>
    </xf>
    <xf numFmtId="0" fontId="8" fillId="0" borderId="7" xfId="0" applyFont="1" applyBorder="1" applyProtection="1">
      <alignment vertical="center"/>
    </xf>
    <xf numFmtId="0" fontId="13" fillId="0" borderId="6" xfId="0" applyFont="1" applyBorder="1" applyAlignment="1" applyProtection="1">
      <alignment horizontal="left" vertical="center" indent="1"/>
    </xf>
    <xf numFmtId="0" fontId="16" fillId="0" borderId="0" xfId="0" applyFont="1" applyProtection="1">
      <alignment vertical="center"/>
    </xf>
    <xf numFmtId="0" fontId="14" fillId="0" borderId="0" xfId="0" applyFont="1" applyProtection="1">
      <alignment vertical="center"/>
    </xf>
    <xf numFmtId="0" fontId="17" fillId="0" borderId="0" xfId="0" applyFont="1" applyAlignment="1" applyProtection="1">
      <alignment vertical="center" wrapText="1"/>
    </xf>
    <xf numFmtId="0" fontId="17" fillId="0" borderId="0" xfId="0" applyFont="1" applyProtection="1">
      <alignment vertical="center"/>
    </xf>
    <xf numFmtId="0" fontId="14" fillId="0" borderId="0" xfId="0" applyFont="1" applyAlignment="1" applyProtection="1">
      <alignment horizontal="left" vertical="center" indent="1"/>
    </xf>
    <xf numFmtId="178" fontId="8" fillId="0" borderId="1" xfId="0" applyNumberFormat="1" applyFont="1" applyBorder="1" applyProtection="1">
      <alignment vertical="center"/>
    </xf>
    <xf numFmtId="178" fontId="8" fillId="0" borderId="0" xfId="11" applyNumberFormat="1" applyFont="1" applyAlignment="1" applyProtection="1">
      <alignment horizontal="right" vertical="top"/>
    </xf>
    <xf numFmtId="0" fontId="18" fillId="2" borderId="0" xfId="0" applyFont="1" applyFill="1" applyProtection="1">
      <alignment vertical="center"/>
    </xf>
    <xf numFmtId="0" fontId="19" fillId="0" borderId="7" xfId="0" applyFont="1" applyBorder="1" applyAlignment="1" applyProtection="1">
      <alignment horizontal="left" vertical="top"/>
    </xf>
    <xf numFmtId="0" fontId="8" fillId="0" borderId="8" xfId="0" applyFont="1" applyBorder="1" applyAlignment="1" applyProtection="1">
      <alignment horizontal="left" vertical="center"/>
    </xf>
    <xf numFmtId="178" fontId="8" fillId="0" borderId="9" xfId="0" applyNumberFormat="1" applyFont="1" applyBorder="1" applyProtection="1">
      <alignment vertical="center"/>
    </xf>
    <xf numFmtId="178" fontId="8" fillId="0" borderId="10" xfId="0" applyNumberFormat="1" applyFont="1" applyBorder="1" applyProtection="1">
      <alignment vertical="center"/>
    </xf>
    <xf numFmtId="0" fontId="8" fillId="0" borderId="11"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12" xfId="13" applyFont="1" applyBorder="1" applyAlignment="1" applyProtection="1">
      <alignment horizontal="left" vertical="center"/>
    </xf>
    <xf numFmtId="178" fontId="8" fillId="0" borderId="13" xfId="13" applyNumberFormat="1" applyFont="1" applyBorder="1" applyProtection="1">
      <alignment vertical="center"/>
    </xf>
    <xf numFmtId="178" fontId="8" fillId="0" borderId="14" xfId="13" applyNumberFormat="1" applyFont="1" applyBorder="1" applyProtection="1">
      <alignment vertical="center"/>
    </xf>
    <xf numFmtId="178" fontId="8" fillId="0" borderId="15" xfId="13" applyNumberFormat="1" applyFont="1" applyBorder="1" applyProtection="1">
      <alignment vertical="center"/>
    </xf>
    <xf numFmtId="178" fontId="8" fillId="0" borderId="16" xfId="13" applyNumberFormat="1" applyFont="1" applyBorder="1" applyProtection="1">
      <alignment vertical="center"/>
    </xf>
    <xf numFmtId="178" fontId="8" fillId="0" borderId="17" xfId="13" applyNumberFormat="1" applyFont="1" applyBorder="1" applyProtection="1">
      <alignment vertical="center"/>
    </xf>
    <xf numFmtId="178" fontId="16" fillId="0" borderId="0" xfId="0" applyNumberFormat="1" applyFont="1" applyAlignment="1" applyProtection="1">
      <alignment horizontal="right" vertical="top"/>
    </xf>
    <xf numFmtId="0" fontId="8" fillId="0" borderId="8" xfId="0" applyFont="1" applyBorder="1" applyProtection="1">
      <alignment vertical="center"/>
    </xf>
    <xf numFmtId="0" fontId="8" fillId="0" borderId="18" xfId="10" applyFont="1" applyBorder="1" applyProtection="1">
      <alignment vertical="center"/>
    </xf>
    <xf numFmtId="0" fontId="8" fillId="0" borderId="19" xfId="10" applyFont="1" applyBorder="1" applyProtection="1">
      <alignment vertical="center"/>
    </xf>
    <xf numFmtId="0" fontId="8" fillId="0" borderId="10" xfId="10" applyFont="1" applyBorder="1" applyProtection="1">
      <alignment vertical="center"/>
    </xf>
    <xf numFmtId="0" fontId="8" fillId="0" borderId="20" xfId="10" applyFont="1" applyBorder="1" applyProtection="1">
      <alignment vertical="center"/>
    </xf>
    <xf numFmtId="178" fontId="8" fillId="0" borderId="11" xfId="0" applyNumberFormat="1" applyFont="1" applyBorder="1" applyProtection="1">
      <alignment vertical="center"/>
    </xf>
    <xf numFmtId="179" fontId="8" fillId="0" borderId="2" xfId="11" applyNumberFormat="1" applyFont="1" applyBorder="1" applyAlignment="1" applyProtection="1">
      <alignment horizontal="left" vertical="center"/>
    </xf>
    <xf numFmtId="179" fontId="8" fillId="0" borderId="21" xfId="11" applyNumberFormat="1" applyFont="1" applyBorder="1" applyAlignment="1" applyProtection="1">
      <alignment horizontal="left" vertical="center"/>
    </xf>
    <xf numFmtId="179" fontId="8" fillId="0" borderId="22" xfId="11" quotePrefix="1" applyNumberFormat="1" applyFont="1" applyBorder="1" applyAlignment="1" applyProtection="1">
      <alignment horizontal="left" vertical="center"/>
    </xf>
    <xf numFmtId="179" fontId="8" fillId="0" borderId="0" xfId="11" applyNumberFormat="1" applyFont="1" applyAlignment="1" applyProtection="1">
      <alignment horizontal="right" vertical="center"/>
    </xf>
    <xf numFmtId="0" fontId="20" fillId="0" borderId="8" xfId="0" applyFont="1" applyBorder="1" applyAlignment="1" applyProtection="1">
      <alignment horizontal="left" vertical="center"/>
    </xf>
    <xf numFmtId="0" fontId="16" fillId="0" borderId="0" xfId="0" applyFont="1" applyAlignment="1" applyProtection="1">
      <alignment horizontal="right" vertical="top"/>
    </xf>
    <xf numFmtId="0" fontId="17" fillId="0" borderId="0" xfId="10" applyFont="1" applyAlignment="1" applyProtection="1">
      <alignment horizontal="left" vertical="center" wrapText="1"/>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1" xfId="0" applyFont="1" applyBorder="1" applyAlignment="1" applyProtection="1">
      <alignment horizontal="left" vertical="top"/>
    </xf>
    <xf numFmtId="0" fontId="8" fillId="0" borderId="4" xfId="0" applyFont="1" applyBorder="1" applyAlignment="1" applyProtection="1">
      <alignment horizontal="left" vertical="top"/>
    </xf>
    <xf numFmtId="0" fontId="8" fillId="0" borderId="0" xfId="0" applyFont="1" applyAlignment="1" applyProtection="1">
      <alignment horizontal="left" vertical="top"/>
    </xf>
    <xf numFmtId="0" fontId="8" fillId="0" borderId="2" xfId="10" applyFont="1" applyBorder="1" applyAlignment="1" applyProtection="1">
      <alignment horizontal="center" vertical="center" textRotation="255"/>
    </xf>
    <xf numFmtId="0" fontId="8" fillId="0" borderId="3" xfId="10" applyFont="1" applyBorder="1" applyAlignment="1" applyProtection="1">
      <alignment horizontal="center" vertical="center" textRotation="255"/>
    </xf>
    <xf numFmtId="0" fontId="8" fillId="0" borderId="22" xfId="0" applyFont="1" applyBorder="1" applyAlignment="1" applyProtection="1">
      <alignment horizontal="left" vertical="center"/>
    </xf>
    <xf numFmtId="0" fontId="20" fillId="2" borderId="0" xfId="10" applyFont="1" applyFill="1" applyProtection="1">
      <alignment vertical="center"/>
    </xf>
    <xf numFmtId="0" fontId="8" fillId="0" borderId="9" xfId="10" applyFont="1" applyBorder="1" applyProtection="1">
      <alignment vertical="center"/>
    </xf>
    <xf numFmtId="0" fontId="8" fillId="0" borderId="21" xfId="10" applyFont="1" applyBorder="1" applyProtection="1">
      <alignment vertical="center"/>
    </xf>
    <xf numFmtId="0" fontId="8" fillId="0" borderId="11" xfId="10" applyFont="1" applyBorder="1" applyProtection="1">
      <alignment vertical="center"/>
    </xf>
    <xf numFmtId="0" fontId="8" fillId="0" borderId="21" xfId="11" applyFont="1" applyBorder="1" applyAlignment="1" applyProtection="1">
      <alignment horizontal="left" vertical="center"/>
    </xf>
    <xf numFmtId="49" fontId="8" fillId="3" borderId="22" xfId="11" applyNumberFormat="1" applyFont="1" applyFill="1" applyBorder="1" applyAlignment="1" applyProtection="1">
      <alignment horizontal="left" vertical="center"/>
      <protection locked="0"/>
    </xf>
    <xf numFmtId="0" fontId="8" fillId="0" borderId="0" xfId="11" applyFont="1" applyAlignment="1" applyProtection="1">
      <alignment vertical="top"/>
    </xf>
    <xf numFmtId="0" fontId="8" fillId="0" borderId="23"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25" xfId="10" applyFont="1" applyBorder="1" applyAlignment="1" applyProtection="1">
      <alignment horizontal="left" vertical="center"/>
    </xf>
    <xf numFmtId="0" fontId="8" fillId="0" borderId="26" xfId="1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9" xfId="12" applyFont="1" applyBorder="1" applyProtection="1">
      <alignment vertical="center"/>
    </xf>
    <xf numFmtId="0" fontId="8" fillId="0" borderId="30" xfId="12" applyFont="1" applyBorder="1" applyProtection="1">
      <alignment vertical="center"/>
    </xf>
    <xf numFmtId="0" fontId="8" fillId="0" borderId="31" xfId="12" applyFont="1" applyBorder="1" applyAlignment="1" applyProtection="1">
      <alignment horizontal="center" vertical="center" textRotation="255"/>
    </xf>
    <xf numFmtId="0" fontId="8" fillId="0" borderId="32" xfId="12" applyFont="1" applyBorder="1" applyAlignment="1" applyProtection="1">
      <alignment horizontal="center" vertical="center" textRotation="255"/>
    </xf>
    <xf numFmtId="0" fontId="8" fillId="0" borderId="33" xfId="12" applyFont="1" applyBorder="1" applyAlignment="1" applyProtection="1">
      <alignment horizontal="center" vertical="center" textRotation="255"/>
    </xf>
    <xf numFmtId="0" fontId="8" fillId="0" borderId="34" xfId="10" applyFont="1" applyBorder="1" applyProtection="1">
      <alignment vertical="center"/>
    </xf>
    <xf numFmtId="0" fontId="21" fillId="0" borderId="0" xfId="0" applyFont="1" applyProtection="1">
      <alignment vertical="center"/>
    </xf>
    <xf numFmtId="0" fontId="19" fillId="0" borderId="0" xfId="0" applyFont="1" applyAlignment="1" applyProtection="1">
      <alignment vertical="top"/>
    </xf>
    <xf numFmtId="0" fontId="16" fillId="0" borderId="7" xfId="0" applyFont="1" applyBorder="1" applyAlignment="1" applyProtection="1">
      <alignment horizontal="left" vertical="center" wrapText="1"/>
    </xf>
    <xf numFmtId="0" fontId="8" fillId="0" borderId="13" xfId="13" applyFont="1" applyBorder="1" applyAlignment="1" applyProtection="1">
      <alignment horizontal="center" vertical="center" wrapText="1"/>
    </xf>
    <xf numFmtId="0" fontId="8" fillId="0" borderId="16" xfId="13" applyFont="1" applyBorder="1" applyAlignment="1" applyProtection="1">
      <alignment horizontal="center" vertical="center"/>
    </xf>
    <xf numFmtId="0" fontId="8" fillId="0" borderId="35" xfId="13" applyFont="1" applyBorder="1" applyAlignment="1" applyProtection="1">
      <alignment horizontal="center" vertical="center"/>
    </xf>
    <xf numFmtId="0" fontId="8" fillId="0" borderId="16" xfId="13" applyFont="1" applyBorder="1" applyAlignment="1" applyProtection="1">
      <alignment horizontal="center" vertical="center" textRotation="255" wrapText="1"/>
    </xf>
    <xf numFmtId="0" fontId="8" fillId="0" borderId="35" xfId="13" applyFont="1" applyBorder="1" applyAlignment="1" applyProtection="1">
      <alignment horizontal="center" vertical="center" textRotation="255" wrapText="1"/>
    </xf>
    <xf numFmtId="0" fontId="8" fillId="0" borderId="12" xfId="13" applyFont="1" applyBorder="1" applyAlignment="1" applyProtection="1">
      <alignment horizontal="left" vertical="center" readingOrder="1"/>
    </xf>
    <xf numFmtId="0" fontId="8" fillId="0" borderId="16" xfId="13" applyFont="1" applyBorder="1" applyAlignment="1" applyProtection="1">
      <alignment horizontal="center" vertical="center" textRotation="255" wrapText="1" readingOrder="1"/>
    </xf>
    <xf numFmtId="0" fontId="8" fillId="0" borderId="36" xfId="13" applyFont="1" applyBorder="1" applyAlignment="1" applyProtection="1">
      <alignment horizontal="center" vertical="center" textRotation="255" wrapText="1" readingOrder="1"/>
    </xf>
    <xf numFmtId="0" fontId="8" fillId="0" borderId="37" xfId="13" applyFont="1" applyBorder="1" applyAlignment="1" applyProtection="1">
      <alignment vertical="center" readingOrder="1"/>
    </xf>
    <xf numFmtId="178" fontId="16" fillId="0" borderId="0" xfId="0" applyNumberFormat="1" applyFont="1" applyAlignment="1" applyProtection="1">
      <alignment horizontal="right" vertical="center"/>
    </xf>
    <xf numFmtId="0" fontId="16" fillId="0" borderId="0" xfId="0" applyFont="1" applyAlignment="1" applyProtection="1">
      <alignment horizontal="right" vertical="center"/>
    </xf>
    <xf numFmtId="0" fontId="8" fillId="0" borderId="12" xfId="0" applyFont="1" applyBorder="1" applyProtection="1">
      <alignment vertical="center"/>
    </xf>
    <xf numFmtId="0" fontId="8" fillId="0" borderId="38" xfId="10" applyFont="1" applyBorder="1" applyProtection="1">
      <alignment vertical="center"/>
    </xf>
    <xf numFmtId="0" fontId="8" fillId="0" borderId="39" xfId="10" applyFont="1" applyBorder="1" applyProtection="1">
      <alignment vertical="center"/>
    </xf>
    <xf numFmtId="0" fontId="8" fillId="0" borderId="26" xfId="10" applyFont="1" applyBorder="1" applyProtection="1">
      <alignment vertical="center"/>
    </xf>
    <xf numFmtId="0" fontId="8" fillId="0" borderId="27" xfId="10" applyFont="1" applyBorder="1" applyProtection="1">
      <alignment vertical="center"/>
    </xf>
    <xf numFmtId="178" fontId="8" fillId="0" borderId="28" xfId="0" applyNumberFormat="1" applyFont="1" applyBorder="1" applyProtection="1">
      <alignment vertical="center"/>
    </xf>
    <xf numFmtId="179" fontId="8" fillId="0" borderId="6" xfId="11" applyNumberFormat="1" applyFont="1" applyBorder="1" applyAlignment="1" applyProtection="1">
      <alignment horizontal="left" vertical="center"/>
    </xf>
    <xf numFmtId="179" fontId="8" fillId="0" borderId="40" xfId="11" applyNumberFormat="1" applyFont="1" applyBorder="1" applyAlignment="1" applyProtection="1">
      <alignment horizontal="left" vertical="center"/>
    </xf>
    <xf numFmtId="179" fontId="8" fillId="0" borderId="37" xfId="11" quotePrefix="1" applyNumberFormat="1" applyFont="1" applyBorder="1" applyAlignment="1" applyProtection="1">
      <alignment horizontal="left" vertical="center"/>
    </xf>
    <xf numFmtId="0" fontId="20" fillId="0" borderId="12" xfId="0" applyFont="1" applyBorder="1" applyAlignment="1" applyProtection="1">
      <alignment horizontal="left" vertical="center"/>
    </xf>
    <xf numFmtId="0" fontId="8" fillId="0" borderId="40"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41" xfId="0" applyFont="1" applyBorder="1" applyAlignment="1" applyProtection="1">
      <alignment horizontal="center" vertical="center" textRotation="255"/>
    </xf>
    <xf numFmtId="0" fontId="8" fillId="0" borderId="42" xfId="0" applyFont="1" applyBorder="1" applyAlignment="1" applyProtection="1">
      <alignment horizontal="center" vertical="center" textRotation="255"/>
    </xf>
    <xf numFmtId="0" fontId="8" fillId="0" borderId="43" xfId="0" applyFont="1" applyBorder="1" applyAlignment="1" applyProtection="1">
      <alignment horizontal="center" vertical="center" textRotation="255"/>
    </xf>
    <xf numFmtId="0" fontId="8" fillId="0" borderId="37" xfId="0" applyFont="1" applyBorder="1" applyAlignment="1" applyProtection="1">
      <alignment horizontal="left" vertical="center"/>
    </xf>
    <xf numFmtId="0" fontId="8" fillId="0" borderId="25" xfId="10" applyFont="1" applyBorder="1" applyProtection="1">
      <alignment vertical="center"/>
    </xf>
    <xf numFmtId="0" fontId="8" fillId="0" borderId="40" xfId="10" applyFont="1" applyBorder="1" applyProtection="1">
      <alignment vertical="center"/>
    </xf>
    <xf numFmtId="0" fontId="8" fillId="0" borderId="28" xfId="10" applyFont="1" applyBorder="1" applyProtection="1">
      <alignment vertical="center"/>
    </xf>
    <xf numFmtId="0" fontId="8" fillId="0" borderId="40" xfId="11" applyFont="1" applyBorder="1" applyAlignment="1" applyProtection="1">
      <alignment horizontal="left" vertical="center"/>
    </xf>
    <xf numFmtId="0" fontId="8" fillId="3" borderId="37" xfId="11" applyFont="1" applyFill="1" applyBorder="1" applyAlignment="1" applyProtection="1">
      <alignment horizontal="left" vertical="center"/>
      <protection locked="0"/>
    </xf>
    <xf numFmtId="0" fontId="8" fillId="0" borderId="6" xfId="11" applyFont="1" applyBorder="1" applyAlignment="1" applyProtection="1">
      <alignment vertical="top"/>
    </xf>
    <xf numFmtId="0" fontId="8" fillId="0" borderId="31" xfId="12" applyFont="1" applyBorder="1" applyAlignment="1" applyProtection="1">
      <alignment horizontal="left" vertical="center"/>
    </xf>
    <xf numFmtId="0" fontId="8" fillId="0" borderId="37" xfId="10" applyFont="1" applyBorder="1" applyProtection="1">
      <alignment vertical="center"/>
    </xf>
    <xf numFmtId="0" fontId="8" fillId="0" borderId="33" xfId="13" applyFont="1" applyBorder="1" applyProtection="1">
      <alignment vertical="center"/>
    </xf>
    <xf numFmtId="0" fontId="8" fillId="0" borderId="33" xfId="13" applyFont="1" applyBorder="1" applyAlignment="1" applyProtection="1">
      <alignment horizontal="left" vertical="center"/>
    </xf>
    <xf numFmtId="0" fontId="8" fillId="0" borderId="30" xfId="13" applyFont="1" applyBorder="1" applyAlignment="1" applyProtection="1">
      <alignment vertical="center" readingOrder="1"/>
    </xf>
    <xf numFmtId="0" fontId="8" fillId="0" borderId="30" xfId="13" applyFont="1" applyBorder="1" applyAlignment="1" applyProtection="1">
      <alignment horizontal="left" vertical="center" readingOrder="1"/>
    </xf>
    <xf numFmtId="0" fontId="8" fillId="0" borderId="31" xfId="13" applyFont="1" applyBorder="1" applyAlignment="1" applyProtection="1">
      <alignment vertical="center" readingOrder="1"/>
    </xf>
    <xf numFmtId="0" fontId="8" fillId="0" borderId="33" xfId="13" applyFont="1" applyBorder="1" applyAlignment="1" applyProtection="1">
      <alignment horizontal="left" vertical="center" readingOrder="1"/>
    </xf>
    <xf numFmtId="49" fontId="8" fillId="3" borderId="34" xfId="13" applyNumberFormat="1" applyFont="1" applyFill="1" applyBorder="1" applyAlignment="1" applyProtection="1">
      <alignment horizontal="left" vertical="center" wrapText="1" readingOrder="1"/>
      <protection locked="0"/>
    </xf>
    <xf numFmtId="0" fontId="20" fillId="0" borderId="0" xfId="0" applyFont="1" applyProtection="1">
      <alignment vertical="center"/>
    </xf>
    <xf numFmtId="0" fontId="8" fillId="0" borderId="29" xfId="0" applyFont="1" applyBorder="1" applyAlignment="1" applyProtection="1">
      <alignment horizontal="left" vertical="center"/>
    </xf>
    <xf numFmtId="0" fontId="8" fillId="0" borderId="30"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30" xfId="0" applyFont="1" applyBorder="1" applyAlignment="1" applyProtection="1">
      <alignment horizontal="left" vertical="center" wrapText="1"/>
    </xf>
    <xf numFmtId="0" fontId="8" fillId="0" borderId="44" xfId="13" applyFont="1" applyBorder="1" applyProtection="1">
      <alignment vertical="center"/>
    </xf>
    <xf numFmtId="0" fontId="8" fillId="0" borderId="44" xfId="13" applyFont="1" applyBorder="1" applyAlignment="1" applyProtection="1">
      <alignment horizontal="left" vertical="center"/>
    </xf>
    <xf numFmtId="0" fontId="8" fillId="0" borderId="26" xfId="13" applyFont="1" applyBorder="1" applyAlignment="1" applyProtection="1">
      <alignment vertical="center" readingOrder="1"/>
    </xf>
    <xf numFmtId="0" fontId="8" fillId="0" borderId="26" xfId="13" applyFont="1" applyBorder="1" applyAlignment="1" applyProtection="1">
      <alignment horizontal="left" vertical="center" readingOrder="1"/>
    </xf>
    <xf numFmtId="0" fontId="8" fillId="0" borderId="40" xfId="13" applyFont="1" applyBorder="1" applyAlignment="1" applyProtection="1">
      <alignment vertical="center" readingOrder="1"/>
    </xf>
    <xf numFmtId="0" fontId="8" fillId="0" borderId="44" xfId="13" applyFont="1" applyBorder="1" applyAlignment="1" applyProtection="1">
      <alignment horizontal="left" vertical="center" readingOrder="1"/>
    </xf>
    <xf numFmtId="0" fontId="8" fillId="3" borderId="37" xfId="13" applyFont="1" applyFill="1" applyBorder="1" applyAlignment="1" applyProtection="1">
      <alignment horizontal="left" vertical="center" wrapText="1" readingOrder="1"/>
      <protection locked="0"/>
    </xf>
    <xf numFmtId="0" fontId="13" fillId="0" borderId="45" xfId="0" applyFont="1" applyBorder="1" applyAlignment="1" applyProtection="1">
      <alignment horizontal="center" vertical="center"/>
    </xf>
    <xf numFmtId="0" fontId="13" fillId="0" borderId="45" xfId="0" applyFont="1" applyBorder="1" applyAlignment="1" applyProtection="1">
      <alignment horizontal="left" vertical="center" indent="1"/>
    </xf>
    <xf numFmtId="0" fontId="8" fillId="0" borderId="46" xfId="0" applyFont="1" applyBorder="1" applyProtection="1">
      <alignment vertical="center"/>
    </xf>
    <xf numFmtId="0" fontId="8" fillId="0" borderId="47" xfId="10" applyFont="1" applyBorder="1" applyProtection="1">
      <alignment vertical="center"/>
    </xf>
    <xf numFmtId="0" fontId="8" fillId="0" borderId="48" xfId="10" applyFont="1" applyBorder="1" applyProtection="1">
      <alignment vertical="center"/>
    </xf>
    <xf numFmtId="0" fontId="8" fillId="0" borderId="49" xfId="10" applyFont="1" applyBorder="1" applyProtection="1">
      <alignment vertical="center"/>
    </xf>
    <xf numFmtId="0" fontId="8" fillId="0" borderId="50" xfId="10" applyFont="1" applyBorder="1" applyProtection="1">
      <alignment vertical="center"/>
    </xf>
    <xf numFmtId="178" fontId="8" fillId="0" borderId="51" xfId="0" applyNumberFormat="1" applyFont="1" applyBorder="1" applyProtection="1">
      <alignment vertical="center"/>
    </xf>
    <xf numFmtId="179" fontId="8" fillId="0" borderId="45" xfId="11" applyNumberFormat="1" applyFont="1" applyBorder="1" applyAlignment="1" applyProtection="1">
      <alignment horizontal="left" vertical="center"/>
    </xf>
    <xf numFmtId="179" fontId="8" fillId="0" borderId="52" xfId="11" applyNumberFormat="1" applyFont="1" applyBorder="1" applyAlignment="1" applyProtection="1">
      <alignment horizontal="left" vertical="center"/>
    </xf>
    <xf numFmtId="179" fontId="8" fillId="0" borderId="53" xfId="11" quotePrefix="1" applyNumberFormat="1" applyFont="1" applyBorder="1" applyAlignment="1" applyProtection="1">
      <alignment horizontal="left" vertical="center"/>
    </xf>
    <xf numFmtId="0" fontId="8" fillId="0" borderId="46" xfId="0" applyFont="1" applyBorder="1" applyAlignment="1" applyProtection="1">
      <alignment horizontal="left" vertical="center"/>
    </xf>
    <xf numFmtId="0" fontId="20" fillId="0" borderId="46" xfId="0" applyFont="1" applyBorder="1" applyAlignment="1" applyProtection="1">
      <alignment horizontal="left" vertical="center"/>
    </xf>
    <xf numFmtId="0" fontId="8" fillId="0" borderId="26" xfId="0" applyFont="1" applyBorder="1" applyAlignment="1" applyProtection="1">
      <alignment horizontal="left" vertical="center" wrapText="1"/>
    </xf>
    <xf numFmtId="0" fontId="8" fillId="0" borderId="54" xfId="10" applyFont="1" applyBorder="1" applyProtection="1">
      <alignment vertical="center"/>
    </xf>
    <xf numFmtId="0" fontId="8" fillId="0" borderId="52" xfId="10" applyFont="1" applyBorder="1" applyProtection="1">
      <alignment vertical="center"/>
    </xf>
    <xf numFmtId="0" fontId="8" fillId="0" borderId="51" xfId="10" applyFont="1" applyBorder="1" applyProtection="1">
      <alignment vertical="center"/>
    </xf>
    <xf numFmtId="0" fontId="8" fillId="0" borderId="54" xfId="11" applyFont="1" applyBorder="1" applyAlignment="1" applyProtection="1">
      <alignment horizontal="left" vertical="center"/>
    </xf>
    <xf numFmtId="0" fontId="8" fillId="0" borderId="49" xfId="11" applyFont="1" applyBorder="1" applyAlignment="1" applyProtection="1">
      <alignment horizontal="left" vertical="center"/>
    </xf>
    <xf numFmtId="0" fontId="8" fillId="0" borderId="52" xfId="11" applyFont="1" applyBorder="1" applyAlignment="1" applyProtection="1">
      <alignment horizontal="left" vertical="center"/>
    </xf>
    <xf numFmtId="0" fontId="8" fillId="3" borderId="53" xfId="11" applyFont="1" applyFill="1" applyBorder="1" applyAlignment="1" applyProtection="1">
      <alignment horizontal="left" vertical="center"/>
      <protection locked="0"/>
    </xf>
    <xf numFmtId="49" fontId="8" fillId="3" borderId="34" xfId="13" applyNumberFormat="1" applyFont="1" applyFill="1" applyBorder="1" applyAlignment="1" applyProtection="1">
      <alignment horizontal="left" vertical="center" readingOrder="1"/>
      <protection locked="0"/>
    </xf>
    <xf numFmtId="0" fontId="22" fillId="0" borderId="0" xfId="0" applyFont="1" applyProtection="1">
      <alignment vertical="center"/>
    </xf>
    <xf numFmtId="0" fontId="8" fillId="0" borderId="6" xfId="0" applyFont="1" applyBorder="1" applyProtection="1">
      <alignment vertical="center"/>
    </xf>
    <xf numFmtId="180" fontId="8" fillId="3" borderId="0" xfId="0" applyNumberFormat="1" applyFont="1" applyFill="1" applyAlignment="1" applyProtection="1">
      <alignment horizontal="left" vertical="center"/>
      <protection locked="0"/>
    </xf>
    <xf numFmtId="49" fontId="8" fillId="3" borderId="0" xfId="0" applyNumberFormat="1" applyFont="1" applyFill="1" applyAlignment="1" applyProtection="1">
      <alignment horizontal="left" vertical="center" shrinkToFit="1"/>
      <protection locked="0"/>
    </xf>
    <xf numFmtId="49" fontId="8" fillId="3" borderId="0" xfId="0" applyNumberFormat="1" applyFont="1" applyFill="1" applyAlignment="1" applyProtection="1">
      <alignment horizontal="left" vertical="center"/>
      <protection locked="0"/>
    </xf>
    <xf numFmtId="49" fontId="16" fillId="0" borderId="0" xfId="0" applyNumberFormat="1" applyFont="1" applyAlignment="1" applyProtection="1">
      <alignment horizontal="right" vertical="top"/>
    </xf>
    <xf numFmtId="181" fontId="16" fillId="0" borderId="0" xfId="0" applyNumberFormat="1" applyFont="1" applyAlignment="1" applyProtection="1">
      <alignment horizontal="right" vertical="top"/>
    </xf>
    <xf numFmtId="0" fontId="19" fillId="0" borderId="7" xfId="0" applyFont="1" applyBorder="1" applyAlignment="1" applyProtection="1">
      <alignment vertical="top"/>
    </xf>
    <xf numFmtId="49" fontId="19" fillId="0" borderId="0" xfId="0" applyNumberFormat="1" applyFont="1" applyAlignment="1" applyProtection="1">
      <alignment vertical="top"/>
    </xf>
    <xf numFmtId="49" fontId="8" fillId="0" borderId="0" xfId="10" applyNumberFormat="1" applyFont="1" applyProtection="1">
      <alignment vertical="center"/>
    </xf>
    <xf numFmtId="49" fontId="8" fillId="0" borderId="6" xfId="0" applyNumberFormat="1" applyFont="1" applyBorder="1" applyProtection="1">
      <alignment vertical="center"/>
    </xf>
    <xf numFmtId="182" fontId="16" fillId="0" borderId="0" xfId="0" applyNumberFormat="1" applyFont="1" applyAlignment="1" applyProtection="1">
      <alignment horizontal="right" vertical="top"/>
    </xf>
    <xf numFmtId="179" fontId="8" fillId="0" borderId="0" xfId="0" applyNumberFormat="1" applyFont="1" applyProtection="1">
      <alignment vertical="center"/>
    </xf>
    <xf numFmtId="49" fontId="8" fillId="0" borderId="8" xfId="11" applyNumberFormat="1" applyFont="1" applyBorder="1" applyAlignment="1" applyProtection="1">
      <alignment horizontal="center" vertical="center"/>
    </xf>
    <xf numFmtId="38" fontId="8" fillId="3" borderId="18" xfId="11" applyNumberFormat="1" applyFont="1" applyFill="1" applyBorder="1" applyAlignment="1" applyProtection="1">
      <alignment horizontal="right" vertical="center"/>
      <protection locked="0"/>
    </xf>
    <xf numFmtId="38" fontId="8" fillId="3" borderId="19" xfId="11" applyNumberFormat="1" applyFont="1" applyFill="1" applyBorder="1" applyAlignment="1" applyProtection="1">
      <alignment horizontal="right" vertical="center"/>
      <protection locked="0"/>
    </xf>
    <xf numFmtId="38" fontId="8" fillId="3" borderId="10" xfId="11" applyNumberFormat="1" applyFont="1" applyFill="1" applyBorder="1" applyAlignment="1" applyProtection="1">
      <alignment horizontal="right" vertical="center"/>
      <protection locked="0"/>
    </xf>
    <xf numFmtId="38" fontId="8" fillId="3" borderId="20" xfId="11" applyNumberFormat="1" applyFont="1" applyFill="1" applyBorder="1" applyAlignment="1" applyProtection="1">
      <alignment horizontal="right" vertical="center"/>
      <protection locked="0"/>
    </xf>
    <xf numFmtId="38" fontId="8" fillId="0" borderId="11" xfId="11" applyNumberFormat="1" applyFont="1" applyBorder="1" applyAlignment="1" applyProtection="1">
      <alignment horizontal="right" vertical="center"/>
    </xf>
    <xf numFmtId="38" fontId="8" fillId="0" borderId="0" xfId="11" applyNumberFormat="1" applyFont="1" applyAlignment="1" applyProtection="1">
      <alignment horizontal="right" vertical="center"/>
    </xf>
    <xf numFmtId="38" fontId="8" fillId="0" borderId="0" xfId="10" applyNumberFormat="1" applyFont="1" applyProtection="1">
      <alignment vertical="center"/>
    </xf>
    <xf numFmtId="38" fontId="8" fillId="3" borderId="0" xfId="0" applyNumberFormat="1" applyFont="1" applyFill="1" applyAlignment="1" applyProtection="1">
      <alignment horizontal="right" vertical="center"/>
      <protection locked="0"/>
    </xf>
    <xf numFmtId="38" fontId="8" fillId="3" borderId="9" xfId="11" applyNumberFormat="1" applyFont="1" applyFill="1" applyBorder="1" applyAlignment="1" applyProtection="1">
      <alignment horizontal="right" vertical="center"/>
      <protection locked="0"/>
    </xf>
    <xf numFmtId="38" fontId="8" fillId="3" borderId="22" xfId="11" applyNumberFormat="1" applyFont="1" applyFill="1" applyBorder="1" applyAlignment="1" applyProtection="1">
      <alignment horizontal="right" vertical="center"/>
      <protection locked="0"/>
    </xf>
    <xf numFmtId="38" fontId="16" fillId="0" borderId="0" xfId="10" applyNumberFormat="1" applyFont="1" applyProtection="1">
      <alignment vertical="center"/>
    </xf>
    <xf numFmtId="38" fontId="8" fillId="0" borderId="8" xfId="11" applyNumberFormat="1" applyFont="1" applyBorder="1" applyAlignment="1" applyProtection="1">
      <alignment horizontal="right" vertical="center"/>
    </xf>
    <xf numFmtId="38" fontId="17" fillId="0" borderId="0" xfId="10" applyNumberFormat="1" applyFont="1" applyAlignment="1" applyProtection="1">
      <alignment horizontal="left" vertical="center" wrapText="1"/>
    </xf>
    <xf numFmtId="38" fontId="8" fillId="0" borderId="12" xfId="0" applyNumberFormat="1" applyFont="1" applyBorder="1" applyAlignment="1" applyProtection="1">
      <alignment horizontal="left" vertical="center"/>
    </xf>
    <xf numFmtId="14" fontId="8" fillId="3" borderId="0" xfId="0" applyNumberFormat="1" applyFont="1" applyFill="1" applyAlignment="1" applyProtection="1">
      <alignment horizontal="left" vertical="center"/>
      <protection locked="0"/>
    </xf>
    <xf numFmtId="183" fontId="16" fillId="0" borderId="0" xfId="0" applyNumberFormat="1" applyFont="1" applyAlignment="1" applyProtection="1">
      <alignment horizontal="right" vertical="top"/>
    </xf>
    <xf numFmtId="14" fontId="8" fillId="0" borderId="0" xfId="10" applyNumberFormat="1" applyFont="1" applyProtection="1">
      <alignment vertical="center"/>
    </xf>
    <xf numFmtId="38" fontId="8" fillId="2" borderId="0" xfId="0" applyNumberFormat="1" applyFont="1" applyFill="1" applyProtection="1">
      <alignment vertical="center"/>
    </xf>
    <xf numFmtId="14" fontId="8" fillId="2" borderId="0" xfId="10" applyNumberFormat="1" applyFont="1" applyFill="1" applyProtection="1">
      <alignment vertical="center"/>
    </xf>
    <xf numFmtId="0" fontId="8" fillId="0" borderId="0" xfId="0" applyFont="1" applyAlignment="1" applyProtection="1">
      <alignment horizontal="right" vertical="top"/>
    </xf>
    <xf numFmtId="49" fontId="8" fillId="0" borderId="8" xfId="0" applyNumberFormat="1" applyFont="1" applyBorder="1" applyAlignment="1" applyProtection="1">
      <alignment horizontal="left" vertical="center"/>
    </xf>
    <xf numFmtId="49" fontId="8" fillId="3" borderId="9" xfId="11" applyNumberFormat="1" applyFont="1" applyFill="1" applyBorder="1" applyAlignment="1" applyProtection="1">
      <alignment horizontal="left" vertical="center"/>
      <protection locked="0"/>
    </xf>
    <xf numFmtId="49" fontId="8" fillId="3" borderId="10" xfId="11" applyNumberFormat="1" applyFont="1" applyFill="1" applyBorder="1" applyAlignment="1" applyProtection="1">
      <alignment horizontal="left" vertical="center"/>
      <protection locked="0"/>
    </xf>
    <xf numFmtId="38" fontId="8" fillId="0" borderId="0" xfId="11" applyNumberFormat="1" applyFont="1" applyAlignment="1" applyProtection="1">
      <alignment vertical="top"/>
    </xf>
    <xf numFmtId="0" fontId="17" fillId="0" borderId="0" xfId="0" applyFont="1" applyAlignment="1" applyProtection="1">
      <alignment horizontal="left" vertical="top"/>
    </xf>
    <xf numFmtId="49" fontId="8" fillId="0" borderId="26" xfId="12" applyNumberFormat="1" applyFont="1" applyBorder="1" applyProtection="1">
      <alignment vertical="center"/>
    </xf>
    <xf numFmtId="0" fontId="8" fillId="0" borderId="55" xfId="10" applyFont="1" applyBorder="1" applyProtection="1">
      <alignment vertical="center"/>
    </xf>
    <xf numFmtId="0" fontId="8" fillId="0" borderId="56"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3" borderId="57" xfId="0" applyFont="1" applyFill="1" applyBorder="1" applyAlignment="1" applyProtection="1">
      <alignment horizontal="left" vertical="center"/>
      <protection locked="0"/>
    </xf>
    <xf numFmtId="0" fontId="8" fillId="3" borderId="37" xfId="13" applyFont="1" applyFill="1" applyBorder="1" applyAlignment="1" applyProtection="1">
      <alignment horizontal="left" vertical="center" readingOrder="1"/>
      <protection locked="0"/>
    </xf>
    <xf numFmtId="181" fontId="8" fillId="3" borderId="0" xfId="0" applyNumberFormat="1" applyFont="1" applyFill="1" applyAlignment="1" applyProtection="1">
      <alignment horizontal="left" vertical="center"/>
      <protection locked="0"/>
    </xf>
    <xf numFmtId="0" fontId="17" fillId="0" borderId="0" xfId="0" applyFont="1" applyAlignment="1" applyProtection="1">
      <alignment vertical="top"/>
    </xf>
    <xf numFmtId="0" fontId="8" fillId="3" borderId="0" xfId="0" applyFont="1" applyFill="1" applyAlignment="1" applyProtection="1">
      <alignment horizontal="left" vertical="center"/>
      <protection locked="0"/>
    </xf>
    <xf numFmtId="0" fontId="16" fillId="0" borderId="0" xfId="0" applyFont="1" applyAlignment="1" applyProtection="1">
      <alignment horizontal="left" vertical="top"/>
    </xf>
    <xf numFmtId="0" fontId="17" fillId="0" borderId="0" xfId="0" applyFont="1" applyAlignment="1" applyProtection="1">
      <alignment vertical="top" wrapText="1"/>
    </xf>
    <xf numFmtId="0" fontId="18" fillId="0" borderId="0" xfId="0" applyFont="1" applyAlignment="1" applyProtection="1">
      <alignment vertical="top"/>
    </xf>
    <xf numFmtId="179" fontId="8" fillId="0" borderId="12" xfId="11" applyNumberFormat="1" applyFont="1" applyBorder="1" applyAlignment="1" applyProtection="1">
      <alignment horizontal="center" vertical="center"/>
    </xf>
    <xf numFmtId="179" fontId="8" fillId="3" borderId="38" xfId="11" applyNumberFormat="1" applyFont="1" applyFill="1" applyBorder="1" applyAlignment="1" applyProtection="1">
      <alignment horizontal="right" vertical="center"/>
      <protection locked="0"/>
    </xf>
    <xf numFmtId="179" fontId="8" fillId="3" borderId="39" xfId="11" applyNumberFormat="1" applyFont="1" applyFill="1" applyBorder="1" applyAlignment="1" applyProtection="1">
      <alignment horizontal="right" vertical="center"/>
      <protection locked="0"/>
    </xf>
    <xf numFmtId="179" fontId="8" fillId="3" borderId="26" xfId="11" applyNumberFormat="1" applyFont="1" applyFill="1" applyBorder="1" applyAlignment="1" applyProtection="1">
      <alignment horizontal="right" vertical="center"/>
      <protection locked="0"/>
    </xf>
    <xf numFmtId="179" fontId="8" fillId="3" borderId="27" xfId="11" applyNumberFormat="1" applyFont="1" applyFill="1" applyBorder="1" applyAlignment="1" applyProtection="1">
      <alignment horizontal="right" vertical="center"/>
      <protection locked="0"/>
    </xf>
    <xf numFmtId="179" fontId="8" fillId="0" borderId="28" xfId="11" applyNumberFormat="1" applyFont="1" applyBorder="1" applyAlignment="1" applyProtection="1">
      <alignment horizontal="right" vertical="center"/>
    </xf>
    <xf numFmtId="179" fontId="8" fillId="3" borderId="0" xfId="0" applyNumberFormat="1" applyFont="1" applyFill="1" applyAlignment="1" applyProtection="1">
      <alignment horizontal="right" vertical="center"/>
      <protection locked="0"/>
    </xf>
    <xf numFmtId="179" fontId="8" fillId="3" borderId="25" xfId="11" applyNumberFormat="1" applyFont="1" applyFill="1" applyBorder="1" applyAlignment="1" applyProtection="1">
      <alignment horizontal="right" vertical="center"/>
      <protection locked="0"/>
    </xf>
    <xf numFmtId="179" fontId="8" fillId="3" borderId="37" xfId="11" applyNumberFormat="1" applyFont="1" applyFill="1" applyBorder="1" applyAlignment="1" applyProtection="1">
      <alignment horizontal="right" vertical="center"/>
      <protection locked="0"/>
    </xf>
    <xf numFmtId="38" fontId="8" fillId="0" borderId="12" xfId="11" applyNumberFormat="1" applyFont="1" applyBorder="1" applyAlignment="1" applyProtection="1">
      <alignment horizontal="right" vertical="center"/>
    </xf>
    <xf numFmtId="0" fontId="8" fillId="0" borderId="52" xfId="0" applyFont="1" applyBorder="1" applyAlignment="1" applyProtection="1">
      <alignment horizontal="left" vertical="top"/>
    </xf>
    <xf numFmtId="0" fontId="8" fillId="0" borderId="58" xfId="0" applyFont="1" applyBorder="1" applyAlignment="1" applyProtection="1">
      <alignment horizontal="left" vertical="top"/>
    </xf>
    <xf numFmtId="182" fontId="8" fillId="3" borderId="0" xfId="0" applyNumberFormat="1" applyFont="1" applyFill="1" applyAlignment="1" applyProtection="1">
      <alignment horizontal="left" vertical="center"/>
      <protection locked="0"/>
    </xf>
    <xf numFmtId="183" fontId="8" fillId="3" borderId="0" xfId="0" applyNumberFormat="1" applyFont="1" applyFill="1" applyAlignment="1" applyProtection="1">
      <alignment horizontal="right" vertical="center"/>
      <protection locked="0"/>
    </xf>
    <xf numFmtId="0" fontId="17" fillId="0" borderId="0" xfId="0" applyFont="1" applyAlignment="1" applyProtection="1">
      <alignment horizontal="left" vertical="top" wrapText="1"/>
    </xf>
    <xf numFmtId="0" fontId="8" fillId="0" borderId="53" xfId="0" applyFont="1" applyBorder="1" applyAlignment="1" applyProtection="1">
      <alignment horizontal="left" vertical="center"/>
    </xf>
    <xf numFmtId="0" fontId="8" fillId="0" borderId="49" xfId="0" applyFont="1" applyBorder="1" applyAlignment="1" applyProtection="1">
      <alignment horizontal="left" vertical="center" wrapText="1"/>
    </xf>
    <xf numFmtId="38" fontId="8" fillId="3" borderId="25" xfId="0" applyNumberFormat="1" applyFont="1" applyFill="1" applyBorder="1" applyAlignment="1" applyProtection="1">
      <alignment horizontal="right" vertical="center"/>
      <protection locked="0"/>
    </xf>
    <xf numFmtId="38" fontId="8" fillId="3" borderId="27" xfId="0" applyNumberFormat="1" applyFont="1" applyFill="1" applyBorder="1" applyAlignment="1" applyProtection="1">
      <alignment horizontal="right" vertical="center"/>
      <protection locked="0"/>
    </xf>
    <xf numFmtId="38" fontId="8" fillId="0" borderId="28" xfId="10" applyNumberFormat="1" applyFont="1" applyBorder="1" applyAlignment="1" applyProtection="1">
      <alignment horizontal="right" vertical="center"/>
    </xf>
    <xf numFmtId="49" fontId="8" fillId="0" borderId="12" xfId="0" applyNumberFormat="1" applyFont="1" applyBorder="1" applyAlignment="1" applyProtection="1">
      <alignment horizontal="left" vertical="center"/>
    </xf>
    <xf numFmtId="49" fontId="8" fillId="3" borderId="25" xfId="11" applyNumberFormat="1" applyFont="1" applyFill="1" applyBorder="1" applyAlignment="1" applyProtection="1">
      <alignment horizontal="left" vertical="center"/>
      <protection locked="0"/>
    </xf>
    <xf numFmtId="49" fontId="8" fillId="3" borderId="26" xfId="11" applyNumberFormat="1" applyFont="1" applyFill="1" applyBorder="1" applyAlignment="1" applyProtection="1">
      <alignment horizontal="left" vertical="center"/>
      <protection locked="0"/>
    </xf>
    <xf numFmtId="49" fontId="8" fillId="3" borderId="37" xfId="11" applyNumberFormat="1" applyFont="1" applyFill="1" applyBorder="1" applyAlignment="1" applyProtection="1">
      <alignment horizontal="left" vertical="center"/>
      <protection locked="0"/>
    </xf>
    <xf numFmtId="38" fontId="8" fillId="3" borderId="37" xfId="11" applyNumberFormat="1" applyFont="1" applyFill="1" applyBorder="1" applyAlignment="1" applyProtection="1">
      <alignment horizontal="right" vertical="center"/>
      <protection locked="0"/>
    </xf>
    <xf numFmtId="0" fontId="8" fillId="0" borderId="50" xfId="0" applyFont="1" applyBorder="1" applyAlignment="1" applyProtection="1">
      <alignment horizontal="left" vertical="center"/>
    </xf>
    <xf numFmtId="0" fontId="8" fillId="0" borderId="51" xfId="0" applyFont="1" applyBorder="1" applyAlignment="1" applyProtection="1">
      <alignment horizontal="left" vertical="center"/>
    </xf>
    <xf numFmtId="0" fontId="16" fillId="0" borderId="0" xfId="10" applyFont="1" applyAlignment="1" applyProtection="1">
      <alignment vertical="top"/>
    </xf>
    <xf numFmtId="0" fontId="8" fillId="0" borderId="12" xfId="10" applyFont="1" applyBorder="1" applyAlignment="1" applyProtection="1">
      <alignment horizontal="left" vertical="center" wrapText="1"/>
    </xf>
    <xf numFmtId="49" fontId="8" fillId="3" borderId="29" xfId="0" applyNumberFormat="1" applyFont="1" applyFill="1" applyBorder="1" applyAlignment="1" applyProtection="1">
      <alignment horizontal="left" vertical="center"/>
      <protection locked="0"/>
    </xf>
    <xf numFmtId="49" fontId="8" fillId="3" borderId="30" xfId="0" applyNumberFormat="1" applyFont="1" applyFill="1" applyBorder="1" applyAlignment="1" applyProtection="1">
      <alignment horizontal="left" vertical="center"/>
      <protection locked="0"/>
    </xf>
    <xf numFmtId="49" fontId="8" fillId="3" borderId="34" xfId="0" applyNumberFormat="1" applyFont="1" applyFill="1" applyBorder="1" applyAlignment="1" applyProtection="1">
      <alignment horizontal="left" vertical="center"/>
      <protection locked="0"/>
    </xf>
    <xf numFmtId="0" fontId="8" fillId="0" borderId="55" xfId="10" applyFont="1" applyBorder="1" applyAlignment="1" applyProtection="1">
      <alignment horizontal="left" vertical="center"/>
    </xf>
    <xf numFmtId="0" fontId="8" fillId="0" borderId="56" xfId="13" applyFont="1" applyBorder="1" applyProtection="1">
      <alignment vertical="center"/>
    </xf>
    <xf numFmtId="0" fontId="8" fillId="0" borderId="15" xfId="13" applyFont="1" applyBorder="1" applyProtection="1">
      <alignment vertical="center"/>
    </xf>
    <xf numFmtId="0" fontId="8" fillId="0" borderId="57" xfId="13" applyFont="1" applyBorder="1" applyProtection="1">
      <alignment vertical="center"/>
    </xf>
    <xf numFmtId="0" fontId="8" fillId="0" borderId="36" xfId="13" applyFont="1" applyBorder="1" applyProtection="1">
      <alignment vertical="center"/>
    </xf>
    <xf numFmtId="0" fontId="8" fillId="0" borderId="36" xfId="13" applyFont="1" applyBorder="1" applyAlignment="1" applyProtection="1">
      <alignment horizontal="left" vertical="center"/>
    </xf>
    <xf numFmtId="0" fontId="8" fillId="0" borderId="15" xfId="13" applyFont="1" applyBorder="1" applyAlignment="1" applyProtection="1">
      <alignment vertical="center" readingOrder="1"/>
    </xf>
    <xf numFmtId="0" fontId="8" fillId="0" borderId="15" xfId="13" applyFont="1" applyBorder="1" applyAlignment="1" applyProtection="1">
      <alignment horizontal="left" vertical="center" readingOrder="1"/>
    </xf>
    <xf numFmtId="0" fontId="8" fillId="3" borderId="57" xfId="13" applyFont="1" applyFill="1" applyBorder="1" applyAlignment="1" applyProtection="1">
      <alignment horizontal="left" vertical="center" readingOrder="1"/>
      <protection locked="0"/>
    </xf>
    <xf numFmtId="0" fontId="8" fillId="0" borderId="36" xfId="13" applyFont="1" applyBorder="1" applyAlignment="1" applyProtection="1">
      <alignment horizontal="left" vertical="center" readingOrder="1"/>
    </xf>
    <xf numFmtId="0" fontId="8" fillId="3" borderId="57" xfId="13" applyFont="1" applyFill="1" applyBorder="1" applyAlignment="1" applyProtection="1">
      <alignment horizontal="left" vertical="center" wrapText="1" readingOrder="1"/>
      <protection locked="0"/>
    </xf>
    <xf numFmtId="0" fontId="8" fillId="0" borderId="8" xfId="10" applyFont="1" applyBorder="1" applyAlignment="1" applyProtection="1">
      <alignment horizontal="center" vertical="center"/>
    </xf>
    <xf numFmtId="49" fontId="8" fillId="3" borderId="59" xfId="10" applyNumberFormat="1" applyFont="1" applyFill="1" applyBorder="1" applyAlignment="1" applyProtection="1">
      <alignment horizontal="center" vertical="center"/>
      <protection locked="0"/>
    </xf>
    <xf numFmtId="49" fontId="8" fillId="3" borderId="60" xfId="10" applyNumberFormat="1" applyFont="1" applyFill="1" applyBorder="1" applyAlignment="1" applyProtection="1">
      <alignment horizontal="center" vertical="center"/>
      <protection locked="0"/>
    </xf>
    <xf numFmtId="49" fontId="8" fillId="3" borderId="61" xfId="10" applyNumberFormat="1" applyFont="1" applyFill="1" applyBorder="1" applyAlignment="1" applyProtection="1">
      <alignment horizontal="center" vertical="center"/>
      <protection locked="0"/>
    </xf>
    <xf numFmtId="49" fontId="8" fillId="3" borderId="24" xfId="10" applyNumberFormat="1" applyFont="1" applyFill="1" applyBorder="1" applyAlignment="1" applyProtection="1">
      <alignment horizontal="center" vertical="center"/>
      <protection locked="0"/>
    </xf>
    <xf numFmtId="49" fontId="16" fillId="0" borderId="0" xfId="0" applyNumberFormat="1" applyFont="1" applyAlignment="1" applyProtection="1">
      <alignment vertical="top"/>
    </xf>
    <xf numFmtId="49" fontId="17" fillId="0" borderId="0" xfId="0" applyNumberFormat="1" applyFont="1" applyAlignment="1" applyProtection="1">
      <alignment vertical="top"/>
    </xf>
    <xf numFmtId="38" fontId="8" fillId="0" borderId="22" xfId="0" applyNumberFormat="1" applyFont="1" applyBorder="1" applyAlignment="1" applyProtection="1">
      <alignment horizontal="right" vertical="center"/>
    </xf>
    <xf numFmtId="38" fontId="8" fillId="3" borderId="25" xfId="11" applyNumberFormat="1" applyFont="1" applyFill="1" applyBorder="1" applyAlignment="1" applyProtection="1">
      <alignment horizontal="left" vertical="center"/>
      <protection locked="0"/>
    </xf>
    <xf numFmtId="38" fontId="8" fillId="3" borderId="26" xfId="11" applyNumberFormat="1" applyFont="1" applyFill="1" applyBorder="1" applyAlignment="1" applyProtection="1">
      <alignment horizontal="left" vertical="center"/>
      <protection locked="0"/>
    </xf>
    <xf numFmtId="38" fontId="8" fillId="3" borderId="37" xfId="11" applyNumberFormat="1" applyFont="1" applyFill="1" applyBorder="1" applyAlignment="1" applyProtection="1">
      <alignment horizontal="left" vertical="center"/>
      <protection locked="0"/>
    </xf>
    <xf numFmtId="49" fontId="8" fillId="0" borderId="6" xfId="11" applyNumberFormat="1" applyFont="1" applyBorder="1" applyAlignment="1" applyProtection="1">
      <alignment horizontal="right" vertical="center"/>
    </xf>
    <xf numFmtId="49" fontId="8" fillId="0" borderId="40" xfId="12" applyNumberFormat="1" applyFont="1" applyBorder="1" applyAlignment="1" applyProtection="1">
      <alignment horizontal="left" vertical="center"/>
    </xf>
    <xf numFmtId="49" fontId="8" fillId="0" borderId="37" xfId="10" applyNumberFormat="1" applyFont="1" applyBorder="1" applyProtection="1">
      <alignment vertical="center"/>
    </xf>
    <xf numFmtId="49" fontId="8" fillId="0" borderId="7" xfId="0" applyNumberFormat="1" applyFont="1" applyBorder="1" applyProtection="1">
      <alignment vertical="center"/>
    </xf>
    <xf numFmtId="49" fontId="17" fillId="0" borderId="0" xfId="0" applyNumberFormat="1" applyFont="1" applyAlignment="1" applyProtection="1">
      <alignment horizontal="left" vertical="center" wrapText="1"/>
    </xf>
    <xf numFmtId="49" fontId="16" fillId="0" borderId="7" xfId="0" applyNumberFormat="1" applyFont="1" applyBorder="1" applyAlignment="1" applyProtection="1">
      <alignment horizontal="left" vertical="center" wrapText="1"/>
    </xf>
    <xf numFmtId="49" fontId="8" fillId="0" borderId="62" xfId="0" applyNumberFormat="1" applyFont="1" applyBorder="1" applyAlignment="1" applyProtection="1">
      <alignment horizontal="center" vertical="center"/>
    </xf>
    <xf numFmtId="49" fontId="8" fillId="3" borderId="63" xfId="13" applyNumberFormat="1" applyFont="1" applyFill="1" applyBorder="1" applyAlignment="1" applyProtection="1">
      <alignment horizontal="center" vertical="center"/>
      <protection locked="0"/>
    </xf>
    <xf numFmtId="49" fontId="8" fillId="3" borderId="64" xfId="13" applyNumberFormat="1" applyFont="1" applyFill="1" applyBorder="1" applyAlignment="1" applyProtection="1">
      <alignment horizontal="center" vertical="center"/>
      <protection locked="0"/>
    </xf>
    <xf numFmtId="49" fontId="8" fillId="3" borderId="65" xfId="13" applyNumberFormat="1" applyFont="1" applyFill="1" applyBorder="1" applyAlignment="1" applyProtection="1">
      <alignment horizontal="center" vertical="center"/>
      <protection locked="0"/>
    </xf>
    <xf numFmtId="49" fontId="8" fillId="3" borderId="66" xfId="13" applyNumberFormat="1" applyFont="1" applyFill="1" applyBorder="1" applyAlignment="1" applyProtection="1">
      <alignment horizontal="center" vertical="center"/>
      <protection locked="0"/>
    </xf>
    <xf numFmtId="49" fontId="8" fillId="3" borderId="67" xfId="13" applyNumberFormat="1" applyFont="1" applyFill="1" applyBorder="1" applyAlignment="1" applyProtection="1">
      <alignment horizontal="center" vertical="center"/>
      <protection locked="0"/>
    </xf>
    <xf numFmtId="49" fontId="8" fillId="3" borderId="68" xfId="13" applyNumberFormat="1" applyFont="1" applyFill="1" applyBorder="1" applyAlignment="1" applyProtection="1">
      <alignment horizontal="center" vertical="center"/>
      <protection locked="0"/>
    </xf>
    <xf numFmtId="49" fontId="8" fillId="3" borderId="69" xfId="13" applyNumberFormat="1" applyFont="1" applyFill="1" applyBorder="1" applyAlignment="1" applyProtection="1">
      <alignment horizontal="center" vertical="center"/>
      <protection locked="0"/>
    </xf>
    <xf numFmtId="49" fontId="8" fillId="4" borderId="25" xfId="0" applyNumberFormat="1" applyFont="1" applyFill="1" applyBorder="1" applyAlignment="1" applyProtection="1">
      <alignment horizontal="center" vertical="center"/>
    </xf>
    <xf numFmtId="0" fontId="8" fillId="0" borderId="12" xfId="10" applyFont="1" applyBorder="1" applyAlignment="1" applyProtection="1">
      <alignment horizontal="center" vertical="center"/>
    </xf>
    <xf numFmtId="0" fontId="8" fillId="3" borderId="25" xfId="10" applyFont="1" applyFill="1" applyBorder="1" applyAlignment="1" applyProtection="1">
      <alignment horizontal="right" vertical="center"/>
      <protection locked="0"/>
    </xf>
    <xf numFmtId="0" fontId="8" fillId="3" borderId="26" xfId="10" applyFont="1" applyFill="1" applyBorder="1" applyAlignment="1" applyProtection="1">
      <alignment horizontal="right" vertical="center"/>
      <protection locked="0"/>
    </xf>
    <xf numFmtId="38" fontId="8" fillId="3" borderId="26" xfId="0" applyNumberFormat="1" applyFont="1" applyFill="1" applyBorder="1" applyAlignment="1" applyProtection="1">
      <alignment horizontal="right" vertical="center"/>
      <protection locked="0"/>
    </xf>
    <xf numFmtId="38" fontId="8" fillId="0" borderId="37" xfId="0" applyNumberFormat="1" applyFont="1" applyBorder="1" applyAlignment="1" applyProtection="1">
      <alignment horizontal="right" vertical="center"/>
    </xf>
    <xf numFmtId="0" fontId="8" fillId="3" borderId="37" xfId="10" applyFont="1" applyFill="1" applyBorder="1" applyAlignment="1" applyProtection="1">
      <alignment horizontal="right" vertical="center"/>
      <protection locked="0"/>
    </xf>
    <xf numFmtId="0" fontId="8" fillId="0" borderId="12" xfId="10" applyFont="1" applyBorder="1" applyAlignment="1" applyProtection="1">
      <alignment horizontal="right" vertical="center"/>
    </xf>
    <xf numFmtId="182" fontId="19" fillId="0" borderId="7" xfId="0" applyNumberFormat="1" applyFont="1" applyBorder="1" applyAlignment="1" applyProtection="1">
      <alignment vertical="top"/>
    </xf>
    <xf numFmtId="0" fontId="8" fillId="0" borderId="28" xfId="11" applyFont="1" applyBorder="1" applyAlignment="1" applyProtection="1">
      <alignment horizontal="right" vertical="center"/>
    </xf>
    <xf numFmtId="179" fontId="8" fillId="0" borderId="6" xfId="11" applyNumberFormat="1" applyFont="1" applyBorder="1" applyAlignment="1" applyProtection="1">
      <alignment horizontal="right" vertical="center"/>
    </xf>
    <xf numFmtId="0" fontId="8" fillId="5" borderId="68" xfId="10" applyFont="1" applyFill="1" applyBorder="1" applyAlignment="1" applyProtection="1">
      <alignment horizontal="left" vertical="center" wrapText="1"/>
    </xf>
    <xf numFmtId="0" fontId="8" fillId="3" borderId="69" xfId="10" applyFont="1" applyFill="1" applyBorder="1" applyAlignment="1" applyProtection="1">
      <alignment horizontal="center" vertical="center"/>
      <protection locked="0"/>
    </xf>
    <xf numFmtId="0" fontId="8" fillId="3" borderId="62" xfId="10" applyFont="1" applyFill="1" applyBorder="1" applyAlignment="1" applyProtection="1">
      <alignment horizontal="center" vertical="center"/>
      <protection locked="0"/>
    </xf>
    <xf numFmtId="49" fontId="8" fillId="3" borderId="62" xfId="10" applyNumberFormat="1" applyFont="1" applyFill="1" applyBorder="1" applyAlignment="1" applyProtection="1">
      <alignment horizontal="center" vertical="center"/>
      <protection locked="0"/>
    </xf>
    <xf numFmtId="0" fontId="8" fillId="3" borderId="66" xfId="10" applyFont="1" applyFill="1" applyBorder="1" applyAlignment="1" applyProtection="1">
      <alignment horizontal="center" vertical="center"/>
      <protection locked="0"/>
    </xf>
    <xf numFmtId="179" fontId="8" fillId="0" borderId="46" xfId="11" applyNumberFormat="1" applyFont="1" applyBorder="1" applyAlignment="1" applyProtection="1">
      <alignment horizontal="center" vertical="center"/>
    </xf>
    <xf numFmtId="179" fontId="8" fillId="3" borderId="47" xfId="11" applyNumberFormat="1" applyFont="1" applyFill="1" applyBorder="1" applyAlignment="1" applyProtection="1">
      <alignment horizontal="right" vertical="center"/>
      <protection locked="0"/>
    </xf>
    <xf numFmtId="179" fontId="8" fillId="3" borderId="48" xfId="11" applyNumberFormat="1" applyFont="1" applyFill="1" applyBorder="1" applyAlignment="1" applyProtection="1">
      <alignment horizontal="right" vertical="center"/>
      <protection locked="0"/>
    </xf>
    <xf numFmtId="179" fontId="8" fillId="3" borderId="49" xfId="11" applyNumberFormat="1" applyFont="1" applyFill="1" applyBorder="1" applyAlignment="1" applyProtection="1">
      <alignment horizontal="right" vertical="center"/>
      <protection locked="0"/>
    </xf>
    <xf numFmtId="179" fontId="8" fillId="3" borderId="50" xfId="11" applyNumberFormat="1" applyFont="1" applyFill="1" applyBorder="1" applyAlignment="1" applyProtection="1">
      <alignment horizontal="right" vertical="center"/>
      <protection locked="0"/>
    </xf>
    <xf numFmtId="179" fontId="8" fillId="0" borderId="51" xfId="11" applyNumberFormat="1" applyFont="1" applyBorder="1" applyAlignment="1" applyProtection="1">
      <alignment horizontal="right" vertical="center"/>
    </xf>
    <xf numFmtId="179" fontId="8" fillId="3" borderId="54" xfId="11" applyNumberFormat="1" applyFont="1" applyFill="1" applyBorder="1" applyAlignment="1" applyProtection="1">
      <alignment horizontal="right" vertical="center"/>
      <protection locked="0"/>
    </xf>
    <xf numFmtId="179" fontId="8" fillId="3" borderId="53" xfId="11" applyNumberFormat="1" applyFont="1" applyFill="1" applyBorder="1" applyAlignment="1" applyProtection="1">
      <alignment horizontal="right" vertical="center"/>
      <protection locked="0"/>
    </xf>
    <xf numFmtId="40" fontId="8" fillId="0" borderId="46" xfId="11" applyNumberFormat="1" applyFont="1" applyBorder="1" applyProtection="1">
      <alignment vertical="center"/>
    </xf>
    <xf numFmtId="0" fontId="8" fillId="4" borderId="25" xfId="0" applyFont="1" applyFill="1" applyBorder="1" applyAlignment="1" applyProtection="1">
      <alignment horizontal="center" vertical="center"/>
    </xf>
    <xf numFmtId="183" fontId="17" fillId="0" borderId="0" xfId="0" applyNumberFormat="1" applyFont="1" applyAlignment="1" applyProtection="1">
      <alignment vertical="top"/>
    </xf>
    <xf numFmtId="0" fontId="8" fillId="0" borderId="46" xfId="10" applyFont="1" applyBorder="1" applyAlignment="1" applyProtection="1">
      <alignment horizontal="center" vertical="center"/>
    </xf>
    <xf numFmtId="0" fontId="8" fillId="3" borderId="54" xfId="10" applyFont="1" applyFill="1" applyBorder="1" applyAlignment="1" applyProtection="1">
      <alignment horizontal="right" vertical="center"/>
      <protection locked="0"/>
    </xf>
    <xf numFmtId="0" fontId="8" fillId="3" borderId="49" xfId="10" applyFont="1" applyFill="1" applyBorder="1" applyAlignment="1" applyProtection="1">
      <alignment horizontal="right" vertical="center"/>
      <protection locked="0"/>
    </xf>
    <xf numFmtId="38" fontId="8" fillId="3" borderId="49" xfId="0" applyNumberFormat="1" applyFont="1" applyFill="1" applyBorder="1" applyAlignment="1" applyProtection="1">
      <alignment horizontal="right" vertical="center"/>
      <protection locked="0"/>
    </xf>
    <xf numFmtId="38" fontId="8" fillId="0" borderId="53" xfId="0" applyNumberFormat="1" applyFont="1" applyBorder="1" applyAlignment="1" applyProtection="1">
      <alignment horizontal="right" vertical="center"/>
    </xf>
    <xf numFmtId="38" fontId="8" fillId="3" borderId="54" xfId="0" applyNumberFormat="1" applyFont="1" applyFill="1" applyBorder="1" applyAlignment="1" applyProtection="1">
      <alignment horizontal="right" vertical="center"/>
      <protection locked="0"/>
    </xf>
    <xf numFmtId="0" fontId="8" fillId="3" borderId="53" xfId="10" applyFont="1" applyFill="1" applyBorder="1" applyAlignment="1" applyProtection="1">
      <alignment horizontal="right" vertical="center"/>
      <protection locked="0"/>
    </xf>
    <xf numFmtId="0" fontId="8" fillId="0" borderId="46" xfId="10" applyFont="1" applyBorder="1" applyAlignment="1" applyProtection="1">
      <alignment horizontal="right" vertical="center"/>
    </xf>
    <xf numFmtId="38" fontId="8" fillId="2" borderId="0" xfId="0" applyNumberFormat="1" applyFont="1" applyFill="1" applyAlignment="1" applyProtection="1">
      <alignment horizontal="right" vertical="center"/>
    </xf>
    <xf numFmtId="38" fontId="8" fillId="3" borderId="50" xfId="0" applyNumberFormat="1" applyFont="1" applyFill="1" applyBorder="1" applyAlignment="1" applyProtection="1">
      <alignment horizontal="right" vertical="center"/>
      <protection locked="0"/>
    </xf>
    <xf numFmtId="38" fontId="8" fillId="0" borderId="51" xfId="10" applyNumberFormat="1" applyFont="1" applyBorder="1" applyAlignment="1" applyProtection="1">
      <alignment horizontal="right" vertical="center"/>
    </xf>
    <xf numFmtId="49" fontId="8" fillId="0" borderId="46" xfId="0" applyNumberFormat="1" applyFont="1" applyBorder="1" applyAlignment="1" applyProtection="1">
      <alignment horizontal="left" vertical="center"/>
    </xf>
    <xf numFmtId="49" fontId="8" fillId="3" borderId="54" xfId="11" applyNumberFormat="1" applyFont="1" applyFill="1" applyBorder="1" applyAlignment="1" applyProtection="1">
      <alignment horizontal="left" vertical="center"/>
      <protection locked="0"/>
    </xf>
    <xf numFmtId="49" fontId="8" fillId="3" borderId="49" xfId="11" applyNumberFormat="1" applyFont="1" applyFill="1" applyBorder="1" applyAlignment="1" applyProtection="1">
      <alignment horizontal="left" vertical="center"/>
      <protection locked="0"/>
    </xf>
    <xf numFmtId="49" fontId="8" fillId="3" borderId="53" xfId="11" applyNumberFormat="1" applyFont="1" applyFill="1" applyBorder="1" applyAlignment="1" applyProtection="1">
      <alignment horizontal="left" vertical="center"/>
      <protection locked="0"/>
    </xf>
    <xf numFmtId="38" fontId="8" fillId="3" borderId="53" xfId="11" applyNumberFormat="1" applyFont="1" applyFill="1" applyBorder="1" applyAlignment="1" applyProtection="1">
      <alignment horizontal="right" vertical="center"/>
      <protection locked="0"/>
    </xf>
    <xf numFmtId="183" fontId="19" fillId="0" borderId="0" xfId="0" applyNumberFormat="1" applyFont="1" applyAlignment="1" applyProtection="1">
      <alignment vertical="top"/>
    </xf>
    <xf numFmtId="49" fontId="8" fillId="3" borderId="56" xfId="0" applyNumberFormat="1" applyFont="1" applyFill="1" applyBorder="1" applyAlignment="1" applyProtection="1">
      <alignment horizontal="left" vertical="center"/>
      <protection locked="0"/>
    </xf>
    <xf numFmtId="49" fontId="8" fillId="3" borderId="15" xfId="0" applyNumberFormat="1" applyFont="1" applyFill="1" applyBorder="1" applyAlignment="1" applyProtection="1">
      <alignment horizontal="left" vertical="center"/>
      <protection locked="0"/>
    </xf>
    <xf numFmtId="49" fontId="8" fillId="3" borderId="57" xfId="0" applyNumberFormat="1" applyFont="1" applyFill="1" applyBorder="1" applyAlignment="1" applyProtection="1">
      <alignment horizontal="left" vertical="center"/>
      <protection locked="0"/>
    </xf>
    <xf numFmtId="0" fontId="8" fillId="5" borderId="70" xfId="0" applyFont="1" applyFill="1" applyBorder="1" applyAlignment="1" applyProtection="1">
      <alignment horizontal="left" vertical="center" wrapText="1"/>
    </xf>
    <xf numFmtId="38" fontId="8" fillId="3" borderId="71" xfId="10" applyNumberFormat="1" applyFont="1" applyFill="1" applyBorder="1" applyAlignment="1" applyProtection="1">
      <alignment horizontal="right" vertical="center"/>
      <protection locked="0"/>
    </xf>
    <xf numFmtId="38" fontId="8" fillId="3" borderId="32" xfId="10" applyNumberFormat="1" applyFont="1" applyFill="1" applyBorder="1" applyAlignment="1" applyProtection="1">
      <alignment horizontal="right" vertical="center"/>
      <protection locked="0"/>
    </xf>
    <xf numFmtId="38" fontId="8" fillId="3" borderId="72" xfId="10" applyNumberFormat="1" applyFont="1" applyFill="1" applyBorder="1" applyAlignment="1" applyProtection="1">
      <alignment horizontal="right" vertical="center"/>
      <protection locked="0"/>
    </xf>
    <xf numFmtId="38" fontId="8" fillId="3" borderId="70" xfId="10" applyNumberFormat="1" applyFont="1" applyFill="1" applyBorder="1" applyAlignment="1" applyProtection="1">
      <alignment horizontal="right" vertical="center"/>
      <protection locked="0"/>
    </xf>
    <xf numFmtId="38" fontId="8" fillId="3" borderId="33" xfId="10" applyNumberFormat="1" applyFont="1" applyFill="1" applyBorder="1" applyAlignment="1" applyProtection="1">
      <alignment horizontal="right" vertical="center"/>
      <protection locked="0"/>
    </xf>
    <xf numFmtId="38" fontId="8" fillId="3" borderId="34" xfId="10" applyNumberFormat="1" applyFont="1" applyFill="1" applyBorder="1" applyAlignment="1" applyProtection="1">
      <alignment horizontal="right" vertical="center"/>
      <protection locked="0"/>
    </xf>
    <xf numFmtId="179" fontId="19" fillId="0" borderId="0" xfId="0" applyNumberFormat="1" applyFont="1" applyAlignment="1" applyProtection="1">
      <alignment vertical="top"/>
    </xf>
    <xf numFmtId="183" fontId="8" fillId="0" borderId="0" xfId="11" applyNumberFormat="1" applyFont="1" applyProtection="1">
      <alignment vertical="center"/>
    </xf>
    <xf numFmtId="182" fontId="17" fillId="0" borderId="0" xfId="0" applyNumberFormat="1" applyFont="1" applyAlignment="1" applyProtection="1">
      <alignment vertical="top"/>
    </xf>
    <xf numFmtId="183" fontId="8" fillId="0" borderId="0" xfId="11" applyNumberFormat="1" applyFont="1" applyAlignment="1" applyProtection="1">
      <alignment horizontal="center" vertical="center"/>
    </xf>
    <xf numFmtId="0" fontId="8" fillId="0" borderId="73" xfId="10" applyFont="1" applyBorder="1" applyAlignment="1" applyProtection="1">
      <alignment horizontal="center" vertical="center"/>
    </xf>
    <xf numFmtId="0" fontId="16" fillId="2" borderId="0" xfId="0" applyFont="1" applyFill="1" applyAlignment="1" applyProtection="1">
      <alignment vertical="top"/>
    </xf>
    <xf numFmtId="182" fontId="8" fillId="0" borderId="0" xfId="11" applyNumberFormat="1" applyFont="1" applyAlignment="1" applyProtection="1">
      <alignment vertical="top"/>
    </xf>
    <xf numFmtId="38" fontId="17" fillId="0" borderId="0" xfId="0" applyNumberFormat="1" applyFont="1" applyAlignment="1" applyProtection="1">
      <alignment horizontal="left" vertical="top" wrapText="1"/>
    </xf>
    <xf numFmtId="38" fontId="19" fillId="0" borderId="7" xfId="0" applyNumberFormat="1" applyFont="1" applyBorder="1" applyAlignment="1" applyProtection="1">
      <alignment vertical="top"/>
    </xf>
    <xf numFmtId="38" fontId="17" fillId="0" borderId="0" xfId="0" applyNumberFormat="1" applyFont="1" applyAlignment="1" applyProtection="1">
      <alignment horizontal="left" vertical="top"/>
    </xf>
    <xf numFmtId="38" fontId="8" fillId="0" borderId="6" xfId="0" applyNumberFormat="1" applyFont="1" applyBorder="1" applyProtection="1">
      <alignment vertical="center"/>
    </xf>
    <xf numFmtId="38" fontId="8" fillId="0" borderId="0" xfId="0" applyNumberFormat="1" applyFont="1" applyAlignment="1" applyProtection="1">
      <alignment horizontal="center" vertical="center"/>
    </xf>
    <xf numFmtId="38" fontId="16" fillId="0" borderId="0" xfId="0" applyNumberFormat="1" applyFont="1" applyAlignment="1" applyProtection="1">
      <alignment vertical="top"/>
    </xf>
    <xf numFmtId="38" fontId="19" fillId="0" borderId="7" xfId="0" applyNumberFormat="1" applyFont="1" applyBorder="1" applyAlignment="1" applyProtection="1">
      <alignment horizontal="left" vertical="top"/>
    </xf>
    <xf numFmtId="38" fontId="8" fillId="0" borderId="55" xfId="11" applyNumberFormat="1" applyFont="1" applyBorder="1" applyAlignment="1" applyProtection="1">
      <alignment horizontal="center" vertical="center"/>
    </xf>
    <xf numFmtId="38" fontId="8" fillId="3" borderId="56" xfId="11" applyNumberFormat="1" applyFont="1" applyFill="1" applyBorder="1" applyAlignment="1" applyProtection="1">
      <alignment horizontal="right" vertical="center"/>
      <protection locked="0"/>
    </xf>
    <xf numFmtId="38" fontId="8" fillId="3" borderId="15" xfId="11" applyNumberFormat="1" applyFont="1" applyFill="1" applyBorder="1" applyAlignment="1" applyProtection="1">
      <alignment horizontal="right" vertical="center"/>
      <protection locked="0"/>
    </xf>
    <xf numFmtId="38" fontId="8" fillId="3" borderId="74" xfId="11" applyNumberFormat="1" applyFont="1" applyFill="1" applyBorder="1" applyAlignment="1" applyProtection="1">
      <alignment horizontal="right" vertical="center"/>
      <protection locked="0"/>
    </xf>
    <xf numFmtId="38" fontId="8" fillId="0" borderId="75" xfId="11" applyNumberFormat="1" applyFont="1" applyBorder="1" applyAlignment="1" applyProtection="1">
      <alignment horizontal="right" vertical="center"/>
    </xf>
    <xf numFmtId="38" fontId="8" fillId="0" borderId="6" xfId="11" applyNumberFormat="1" applyFont="1" applyBorder="1" applyAlignment="1" applyProtection="1">
      <alignment horizontal="right" vertical="center"/>
    </xf>
    <xf numFmtId="38" fontId="19" fillId="0" borderId="0" xfId="0" applyNumberFormat="1" applyFont="1" applyAlignment="1" applyProtection="1">
      <alignment vertical="top"/>
    </xf>
    <xf numFmtId="0" fontId="8" fillId="0" borderId="14" xfId="12" applyFont="1" applyBorder="1" applyAlignment="1" applyProtection="1">
      <alignment horizontal="left" vertical="center"/>
    </xf>
    <xf numFmtId="0" fontId="8" fillId="0" borderId="68" xfId="10" applyFont="1" applyBorder="1" applyAlignment="1" applyProtection="1">
      <alignment horizontal="left" vertical="center" wrapText="1"/>
    </xf>
    <xf numFmtId="14" fontId="8" fillId="3" borderId="29" xfId="0" applyNumberFormat="1" applyFont="1" applyFill="1" applyBorder="1" applyAlignment="1" applyProtection="1">
      <alignment horizontal="left" vertical="center"/>
      <protection locked="0"/>
    </xf>
    <xf numFmtId="14" fontId="8" fillId="3" borderId="30" xfId="0" applyNumberFormat="1" applyFont="1" applyFill="1" applyBorder="1" applyAlignment="1" applyProtection="1">
      <alignment horizontal="left" vertical="center"/>
      <protection locked="0"/>
    </xf>
    <xf numFmtId="14" fontId="8" fillId="3" borderId="34" xfId="0" applyNumberFormat="1" applyFont="1" applyFill="1" applyBorder="1" applyAlignment="1" applyProtection="1">
      <alignment horizontal="left" vertical="center"/>
      <protection locked="0"/>
    </xf>
    <xf numFmtId="0" fontId="8" fillId="5" borderId="12" xfId="0" applyFont="1" applyFill="1" applyBorder="1" applyAlignment="1" applyProtection="1">
      <alignment horizontal="left" vertical="center" wrapText="1"/>
    </xf>
    <xf numFmtId="38" fontId="8" fillId="3" borderId="6" xfId="10" applyNumberFormat="1" applyFont="1" applyFill="1" applyBorder="1" applyAlignment="1" applyProtection="1">
      <alignment horizontal="right" vertical="center"/>
      <protection locked="0"/>
    </xf>
    <xf numFmtId="38" fontId="8" fillId="3" borderId="7" xfId="10" applyNumberFormat="1" applyFont="1" applyFill="1" applyBorder="1" applyAlignment="1" applyProtection="1">
      <alignment horizontal="right" vertical="center"/>
      <protection locked="0"/>
    </xf>
    <xf numFmtId="38" fontId="8" fillId="3" borderId="12" xfId="10" applyNumberFormat="1" applyFont="1" applyFill="1" applyBorder="1" applyAlignment="1" applyProtection="1">
      <alignment horizontal="right" vertical="center"/>
      <protection locked="0"/>
    </xf>
    <xf numFmtId="38" fontId="8" fillId="3" borderId="44" xfId="10" applyNumberFormat="1" applyFont="1" applyFill="1" applyBorder="1" applyAlignment="1" applyProtection="1">
      <alignment horizontal="right" vertical="center"/>
      <protection locked="0"/>
    </xf>
    <xf numFmtId="0" fontId="8" fillId="0" borderId="0" xfId="0" applyFont="1" applyAlignment="1" applyProtection="1">
      <alignment horizontal="right" vertical="center"/>
    </xf>
    <xf numFmtId="0" fontId="8" fillId="4" borderId="54" xfId="0" applyFont="1" applyFill="1" applyBorder="1" applyAlignment="1" applyProtection="1">
      <alignment horizontal="center" vertical="center"/>
    </xf>
    <xf numFmtId="14" fontId="8" fillId="0" borderId="0" xfId="11" applyNumberFormat="1" applyFont="1" applyAlignment="1" applyProtection="1">
      <alignment horizontal="right" vertical="center"/>
    </xf>
    <xf numFmtId="0" fontId="8" fillId="0" borderId="37" xfId="10" applyFont="1" applyBorder="1" applyAlignment="1" applyProtection="1">
      <alignment horizontal="right" vertical="center"/>
    </xf>
    <xf numFmtId="177" fontId="8" fillId="0" borderId="12" xfId="10" applyNumberFormat="1" applyFont="1" applyBorder="1" applyAlignment="1" applyProtection="1">
      <alignment horizontal="right" vertical="center"/>
    </xf>
    <xf numFmtId="38" fontId="16" fillId="2" borderId="0" xfId="0" applyNumberFormat="1" applyFont="1" applyFill="1" applyAlignment="1" applyProtection="1">
      <alignment vertical="top"/>
    </xf>
    <xf numFmtId="179" fontId="8" fillId="0" borderId="0" xfId="0" applyNumberFormat="1" applyFont="1" applyAlignment="1" applyProtection="1">
      <alignment horizontal="center" vertical="center"/>
    </xf>
    <xf numFmtId="182" fontId="8" fillId="0" borderId="70" xfId="0" applyNumberFormat="1" applyFont="1" applyBorder="1" applyAlignment="1" applyProtection="1">
      <alignment horizontal="center" vertical="center"/>
    </xf>
    <xf numFmtId="38" fontId="8" fillId="3" borderId="29" xfId="11" applyNumberFormat="1" applyFont="1" applyFill="1" applyBorder="1" applyAlignment="1" applyProtection="1">
      <alignment horizontal="right" vertical="center"/>
      <protection locked="0"/>
    </xf>
    <xf numFmtId="38" fontId="8" fillId="3" borderId="30" xfId="11" applyNumberFormat="1" applyFont="1" applyFill="1" applyBorder="1" applyAlignment="1" applyProtection="1">
      <alignment horizontal="right" vertical="center"/>
      <protection locked="0"/>
    </xf>
    <xf numFmtId="38" fontId="8" fillId="3" borderId="76" xfId="11" applyNumberFormat="1" applyFont="1" applyFill="1" applyBorder="1" applyAlignment="1" applyProtection="1">
      <alignment horizontal="right" vertical="center"/>
      <protection locked="0"/>
    </xf>
    <xf numFmtId="38" fontId="8" fillId="0" borderId="77" xfId="11" applyNumberFormat="1" applyFont="1" applyBorder="1" applyAlignment="1" applyProtection="1">
      <alignment horizontal="right" vertical="center"/>
    </xf>
    <xf numFmtId="183" fontId="8" fillId="0" borderId="70" xfId="13" applyNumberFormat="1" applyFont="1" applyBorder="1" applyAlignment="1" applyProtection="1">
      <alignment horizontal="center" vertical="center"/>
    </xf>
    <xf numFmtId="182" fontId="8" fillId="3" borderId="25" xfId="0" applyNumberFormat="1" applyFont="1" applyFill="1" applyBorder="1" applyAlignment="1" applyProtection="1">
      <alignment horizontal="left" vertical="center"/>
      <protection locked="0"/>
    </xf>
    <xf numFmtId="182" fontId="8" fillId="3" borderId="26" xfId="0" applyNumberFormat="1" applyFont="1" applyFill="1" applyBorder="1" applyAlignment="1" applyProtection="1">
      <alignment horizontal="left" vertical="center"/>
      <protection locked="0"/>
    </xf>
    <xf numFmtId="182" fontId="8" fillId="3" borderId="37" xfId="0" applyNumberFormat="1" applyFont="1" applyFill="1" applyBorder="1" applyAlignment="1" applyProtection="1">
      <alignment horizontal="left" vertical="center"/>
      <protection locked="0"/>
    </xf>
    <xf numFmtId="0" fontId="8" fillId="5" borderId="55" xfId="0" applyFont="1" applyFill="1" applyBorder="1" applyAlignment="1" applyProtection="1">
      <alignment horizontal="left" vertical="center" wrapText="1"/>
    </xf>
    <xf numFmtId="38" fontId="8" fillId="3" borderId="13" xfId="10" applyNumberFormat="1" applyFont="1" applyFill="1" applyBorder="1" applyAlignment="1" applyProtection="1">
      <alignment horizontal="right" vertical="center"/>
      <protection locked="0"/>
    </xf>
    <xf numFmtId="38" fontId="8" fillId="3" borderId="16" xfId="10" applyNumberFormat="1" applyFont="1" applyFill="1" applyBorder="1" applyAlignment="1" applyProtection="1">
      <alignment horizontal="right" vertical="center"/>
      <protection locked="0"/>
    </xf>
    <xf numFmtId="38" fontId="8" fillId="3" borderId="35" xfId="10" applyNumberFormat="1" applyFont="1" applyFill="1" applyBorder="1" applyAlignment="1" applyProtection="1">
      <alignment horizontal="right" vertical="center"/>
      <protection locked="0"/>
    </xf>
    <xf numFmtId="38" fontId="8" fillId="3" borderId="55" xfId="10" applyNumberFormat="1" applyFont="1" applyFill="1" applyBorder="1" applyAlignment="1" applyProtection="1">
      <alignment horizontal="right" vertical="center"/>
      <protection locked="0"/>
    </xf>
    <xf numFmtId="38" fontId="8" fillId="3" borderId="36" xfId="10" applyNumberFormat="1" applyFont="1" applyFill="1" applyBorder="1" applyAlignment="1" applyProtection="1">
      <alignment horizontal="right" vertical="center"/>
      <protection locked="0"/>
    </xf>
    <xf numFmtId="38" fontId="8" fillId="3" borderId="57" xfId="10" applyNumberFormat="1" applyFont="1" applyFill="1" applyBorder="1" applyAlignment="1" applyProtection="1">
      <alignment horizontal="right" vertical="center"/>
      <protection locked="0"/>
    </xf>
    <xf numFmtId="183" fontId="8" fillId="0" borderId="0" xfId="11" applyNumberFormat="1" applyFont="1" applyAlignment="1" applyProtection="1">
      <alignment horizontal="right" vertical="center"/>
    </xf>
    <xf numFmtId="0" fontId="8" fillId="4" borderId="6" xfId="0" applyFont="1" applyFill="1" applyBorder="1" applyAlignment="1" applyProtection="1">
      <alignment horizontal="left" vertical="center"/>
    </xf>
    <xf numFmtId="0" fontId="8" fillId="4" borderId="10" xfId="0" applyFont="1" applyFill="1" applyBorder="1" applyAlignment="1" applyProtection="1">
      <alignment horizontal="center" vertical="center"/>
    </xf>
    <xf numFmtId="38" fontId="8" fillId="0" borderId="10" xfId="0" applyNumberFormat="1" applyFont="1" applyBorder="1" applyAlignment="1" applyProtection="1">
      <alignment horizontal="right" vertical="center"/>
    </xf>
    <xf numFmtId="40" fontId="17" fillId="0" borderId="0" xfId="0" applyNumberFormat="1" applyFont="1" applyAlignment="1" applyProtection="1">
      <alignment vertical="top"/>
    </xf>
    <xf numFmtId="40" fontId="8" fillId="3" borderId="0" xfId="0" applyNumberFormat="1" applyFont="1" applyFill="1" applyAlignment="1" applyProtection="1">
      <alignment horizontal="left" vertical="center"/>
      <protection locked="0"/>
    </xf>
    <xf numFmtId="179" fontId="8" fillId="2" borderId="0" xfId="11" applyNumberFormat="1" applyFont="1" applyFill="1" applyProtection="1">
      <alignment vertical="center"/>
    </xf>
    <xf numFmtId="179" fontId="8" fillId="2" borderId="0" xfId="11" applyNumberFormat="1" applyFont="1" applyFill="1" applyAlignment="1" applyProtection="1">
      <alignment horizontal="right" vertical="center"/>
    </xf>
    <xf numFmtId="183" fontId="19" fillId="0" borderId="7" xfId="0" applyNumberFormat="1" applyFont="1" applyBorder="1" applyAlignment="1" applyProtection="1">
      <alignment vertical="top"/>
    </xf>
    <xf numFmtId="182" fontId="8" fillId="0" borderId="55" xfId="0" applyNumberFormat="1" applyFont="1" applyBorder="1" applyAlignment="1" applyProtection="1">
      <alignment horizontal="center" vertical="center"/>
    </xf>
    <xf numFmtId="179" fontId="8" fillId="3" borderId="56" xfId="11" applyNumberFormat="1" applyFont="1" applyFill="1" applyBorder="1" applyAlignment="1" applyProtection="1">
      <alignment horizontal="right" vertical="center"/>
      <protection locked="0"/>
    </xf>
    <xf numFmtId="179" fontId="8" fillId="3" borderId="15" xfId="11" applyNumberFormat="1" applyFont="1" applyFill="1" applyBorder="1" applyAlignment="1" applyProtection="1">
      <alignment horizontal="right" vertical="center"/>
      <protection locked="0"/>
    </xf>
    <xf numFmtId="179" fontId="8" fillId="3" borderId="74" xfId="11" applyNumberFormat="1" applyFont="1" applyFill="1" applyBorder="1" applyAlignment="1" applyProtection="1">
      <alignment horizontal="right" vertical="center"/>
      <protection locked="0"/>
    </xf>
    <xf numFmtId="179" fontId="8" fillId="0" borderId="75" xfId="11" applyNumberFormat="1" applyFont="1" applyBorder="1" applyAlignment="1" applyProtection="1">
      <alignment horizontal="right" vertical="center"/>
    </xf>
    <xf numFmtId="183" fontId="8" fillId="0" borderId="12" xfId="13" applyNumberFormat="1" applyFont="1" applyBorder="1" applyAlignment="1" applyProtection="1">
      <alignment horizontal="center" vertical="center"/>
    </xf>
    <xf numFmtId="49" fontId="8" fillId="3" borderId="71" xfId="0" applyNumberFormat="1" applyFont="1" applyFill="1" applyBorder="1" applyAlignment="1" applyProtection="1">
      <alignment horizontal="left" vertical="center" wrapText="1"/>
      <protection locked="0"/>
    </xf>
    <xf numFmtId="38" fontId="8" fillId="3" borderId="32" xfId="0" applyNumberFormat="1" applyFont="1" applyFill="1" applyBorder="1" applyAlignment="1" applyProtection="1">
      <alignment horizontal="left" vertical="center" wrapText="1"/>
      <protection locked="0"/>
    </xf>
    <xf numFmtId="38" fontId="8" fillId="3" borderId="72" xfId="0" applyNumberFormat="1" applyFont="1" applyFill="1" applyBorder="1" applyAlignment="1" applyProtection="1">
      <alignment horizontal="left" vertical="center" wrapText="1"/>
      <protection locked="0"/>
    </xf>
    <xf numFmtId="49" fontId="8" fillId="3" borderId="70" xfId="0" applyNumberFormat="1" applyFont="1" applyFill="1" applyBorder="1" applyAlignment="1" applyProtection="1">
      <alignment horizontal="left" vertical="center" wrapText="1"/>
      <protection locked="0"/>
    </xf>
    <xf numFmtId="38" fontId="8" fillId="3" borderId="33" xfId="0" applyNumberFormat="1" applyFont="1" applyFill="1" applyBorder="1" applyAlignment="1" applyProtection="1">
      <alignment horizontal="left" vertical="center" wrapText="1"/>
      <protection locked="0"/>
    </xf>
    <xf numFmtId="49" fontId="8" fillId="3" borderId="34" xfId="0" applyNumberFormat="1" applyFont="1" applyFill="1" applyBorder="1" applyAlignment="1" applyProtection="1">
      <alignment horizontal="left" vertical="center" wrapText="1"/>
      <protection locked="0"/>
    </xf>
    <xf numFmtId="0" fontId="16" fillId="0" borderId="0" xfId="0" applyFont="1" applyAlignment="1" applyProtection="1">
      <alignment horizontal="left" vertical="center"/>
    </xf>
    <xf numFmtId="0" fontId="8" fillId="4" borderId="6" xfId="10" applyFont="1" applyFill="1" applyBorder="1" applyProtection="1">
      <alignment vertical="center"/>
    </xf>
    <xf numFmtId="0" fontId="8" fillId="4" borderId="26" xfId="0" applyFont="1" applyFill="1" applyBorder="1" applyAlignment="1" applyProtection="1">
      <alignment horizontal="center" vertical="center"/>
    </xf>
    <xf numFmtId="38" fontId="8" fillId="0" borderId="26" xfId="0" applyNumberFormat="1" applyFont="1" applyBorder="1" applyAlignment="1" applyProtection="1">
      <alignment horizontal="right" vertical="center"/>
    </xf>
    <xf numFmtId="184" fontId="8" fillId="3" borderId="26" xfId="0" applyNumberFormat="1" applyFont="1" applyFill="1" applyBorder="1" applyAlignment="1" applyProtection="1">
      <alignment horizontal="right" vertical="center"/>
      <protection locked="0"/>
    </xf>
    <xf numFmtId="184" fontId="8" fillId="3" borderId="37" xfId="0" applyNumberFormat="1" applyFont="1" applyFill="1" applyBorder="1" applyAlignment="1" applyProtection="1">
      <alignment horizontal="right" vertical="center"/>
      <protection locked="0"/>
    </xf>
    <xf numFmtId="183" fontId="8" fillId="3" borderId="0" xfId="0" applyNumberFormat="1" applyFont="1" applyFill="1" applyAlignment="1" applyProtection="1">
      <alignment horizontal="left" vertical="center"/>
      <protection locked="0"/>
    </xf>
    <xf numFmtId="0" fontId="8" fillId="0" borderId="53" xfId="10" applyFont="1" applyBorder="1" applyAlignment="1" applyProtection="1">
      <alignment horizontal="right" vertical="center"/>
    </xf>
    <xf numFmtId="177" fontId="8" fillId="0" borderId="46" xfId="10" applyNumberFormat="1" applyFont="1" applyBorder="1" applyAlignment="1" applyProtection="1">
      <alignment horizontal="right" vertical="center"/>
    </xf>
    <xf numFmtId="182" fontId="8" fillId="0" borderId="70" xfId="0" applyNumberFormat="1" applyFont="1" applyBorder="1" applyAlignment="1" applyProtection="1">
      <alignment horizontal="center" vertical="center" wrapText="1"/>
    </xf>
    <xf numFmtId="38" fontId="8" fillId="3" borderId="6" xfId="0" applyNumberFormat="1" applyFont="1" applyFill="1" applyBorder="1" applyAlignment="1" applyProtection="1">
      <alignment horizontal="left" vertical="center" wrapText="1"/>
      <protection locked="0"/>
    </xf>
    <xf numFmtId="38" fontId="8" fillId="3" borderId="0" xfId="0" applyNumberFormat="1" applyFont="1" applyFill="1" applyAlignment="1" applyProtection="1">
      <alignment horizontal="left" vertical="center" wrapText="1"/>
      <protection locked="0"/>
    </xf>
    <xf numFmtId="38" fontId="8" fillId="3" borderId="7" xfId="0" applyNumberFormat="1" applyFont="1" applyFill="1" applyBorder="1" applyAlignment="1" applyProtection="1">
      <alignment horizontal="left" vertical="center" wrapText="1"/>
      <protection locked="0"/>
    </xf>
    <xf numFmtId="38" fontId="8" fillId="3" borderId="12" xfId="0" applyNumberFormat="1" applyFont="1" applyFill="1" applyBorder="1" applyAlignment="1" applyProtection="1">
      <alignment horizontal="left" vertical="center" wrapText="1"/>
      <protection locked="0"/>
    </xf>
    <xf numFmtId="38" fontId="8" fillId="3" borderId="44" xfId="0" applyNumberFormat="1" applyFont="1" applyFill="1" applyBorder="1" applyAlignment="1" applyProtection="1">
      <alignment horizontal="left" vertical="center" wrapText="1"/>
      <protection locked="0"/>
    </xf>
    <xf numFmtId="38" fontId="8" fillId="3" borderId="37" xfId="0" applyNumberFormat="1" applyFont="1" applyFill="1" applyBorder="1" applyAlignment="1" applyProtection="1">
      <alignment horizontal="left" vertical="center" wrapText="1"/>
      <protection locked="0"/>
    </xf>
    <xf numFmtId="0" fontId="8" fillId="4" borderId="45" xfId="0" applyFont="1" applyFill="1" applyBorder="1" applyAlignment="1" applyProtection="1">
      <alignment horizontal="left" vertical="center"/>
    </xf>
    <xf numFmtId="0" fontId="8" fillId="4" borderId="49" xfId="0" applyFont="1" applyFill="1" applyBorder="1" applyAlignment="1" applyProtection="1">
      <alignment horizontal="center" vertical="center"/>
    </xf>
    <xf numFmtId="0" fontId="8" fillId="0" borderId="58" xfId="10" applyFont="1" applyBorder="1" applyProtection="1">
      <alignment vertical="center"/>
    </xf>
    <xf numFmtId="182" fontId="8" fillId="0" borderId="12" xfId="0" applyNumberFormat="1" applyFont="1" applyBorder="1" applyAlignment="1" applyProtection="1">
      <alignment horizontal="center" vertical="center" wrapText="1"/>
    </xf>
    <xf numFmtId="182" fontId="8" fillId="3" borderId="25" xfId="11" applyNumberFormat="1" applyFont="1" applyFill="1" applyBorder="1" applyAlignment="1" applyProtection="1">
      <alignment horizontal="right" vertical="center"/>
      <protection locked="0"/>
    </xf>
    <xf numFmtId="182" fontId="8" fillId="3" borderId="26" xfId="11" applyNumberFormat="1" applyFont="1" applyFill="1" applyBorder="1" applyAlignment="1" applyProtection="1">
      <alignment horizontal="right" vertical="center"/>
      <protection locked="0"/>
    </xf>
    <xf numFmtId="182" fontId="8" fillId="3" borderId="27" xfId="11" applyNumberFormat="1" applyFont="1" applyFill="1" applyBorder="1" applyAlignment="1" applyProtection="1">
      <alignment horizontal="right" vertical="center"/>
      <protection locked="0"/>
    </xf>
    <xf numFmtId="183" fontId="8" fillId="0" borderId="46" xfId="13" applyNumberFormat="1" applyFont="1" applyBorder="1" applyAlignment="1" applyProtection="1">
      <alignment horizontal="center" vertical="center"/>
    </xf>
    <xf numFmtId="0" fontId="8" fillId="0" borderId="45" xfId="13" applyFont="1" applyBorder="1" applyProtection="1">
      <alignment vertical="center"/>
    </xf>
    <xf numFmtId="0" fontId="8" fillId="0" borderId="53" xfId="12" applyFont="1" applyBorder="1" applyProtection="1">
      <alignment vertical="center"/>
    </xf>
    <xf numFmtId="0" fontId="8" fillId="0" borderId="78" xfId="10" applyFont="1" applyBorder="1" applyAlignment="1" applyProtection="1">
      <alignment horizontal="left" vertical="center" wrapText="1"/>
    </xf>
    <xf numFmtId="182" fontId="8" fillId="3" borderId="54" xfId="0" applyNumberFormat="1" applyFont="1" applyFill="1" applyBorder="1" applyAlignment="1" applyProtection="1">
      <alignment horizontal="left" vertical="center"/>
      <protection locked="0"/>
    </xf>
    <xf numFmtId="182" fontId="8" fillId="3" borderId="49" xfId="0" applyNumberFormat="1" applyFont="1" applyFill="1" applyBorder="1" applyAlignment="1" applyProtection="1">
      <alignment horizontal="left" vertical="center"/>
      <protection locked="0"/>
    </xf>
    <xf numFmtId="182" fontId="8" fillId="3" borderId="53" xfId="0" applyNumberFormat="1" applyFont="1" applyFill="1" applyBorder="1" applyAlignment="1" applyProtection="1">
      <alignment horizontal="left" vertical="center"/>
      <protection locked="0"/>
    </xf>
    <xf numFmtId="49" fontId="19" fillId="0" borderId="7" xfId="0" applyNumberFormat="1" applyFont="1" applyBorder="1" applyAlignment="1" applyProtection="1">
      <alignment vertical="top"/>
    </xf>
    <xf numFmtId="179" fontId="8" fillId="0" borderId="0" xfId="11" applyNumberFormat="1" applyFont="1" applyAlignment="1" applyProtection="1">
      <alignment horizontal="left" vertical="center"/>
    </xf>
    <xf numFmtId="179" fontId="19" fillId="0" borderId="7" xfId="0" applyNumberFormat="1" applyFont="1" applyBorder="1" applyAlignment="1" applyProtection="1">
      <alignment vertical="top"/>
    </xf>
    <xf numFmtId="185" fontId="4" fillId="0" borderId="0" xfId="11" applyNumberFormat="1" applyFont="1" applyAlignment="1" applyProtection="1">
      <alignment horizontal="right" vertical="top"/>
    </xf>
    <xf numFmtId="182" fontId="8" fillId="0" borderId="46" xfId="0" applyNumberFormat="1" applyFont="1" applyBorder="1" applyAlignment="1" applyProtection="1">
      <alignment horizontal="center" vertical="center" wrapText="1"/>
    </xf>
    <xf numFmtId="182" fontId="8" fillId="3" borderId="54" xfId="11" applyNumberFormat="1" applyFont="1" applyFill="1" applyBorder="1" applyAlignment="1" applyProtection="1">
      <alignment horizontal="right" vertical="center"/>
      <protection locked="0"/>
    </xf>
    <xf numFmtId="182" fontId="8" fillId="3" borderId="49" xfId="11" applyNumberFormat="1" applyFont="1" applyFill="1" applyBorder="1" applyAlignment="1" applyProtection="1">
      <alignment horizontal="right" vertical="center"/>
      <protection locked="0"/>
    </xf>
    <xf numFmtId="182" fontId="8" fillId="3" borderId="50" xfId="11" applyNumberFormat="1" applyFont="1" applyFill="1" applyBorder="1" applyAlignment="1" applyProtection="1">
      <alignment horizontal="right" vertical="center"/>
      <protection locked="0"/>
    </xf>
    <xf numFmtId="0" fontId="8" fillId="5" borderId="46" xfId="0" applyFont="1" applyFill="1" applyBorder="1" applyAlignment="1" applyProtection="1">
      <alignment horizontal="left" vertical="center" wrapText="1"/>
    </xf>
    <xf numFmtId="38" fontId="8" fillId="3" borderId="45" xfId="0" applyNumberFormat="1" applyFont="1" applyFill="1" applyBorder="1" applyAlignment="1" applyProtection="1">
      <alignment horizontal="left" vertical="center" wrapText="1"/>
      <protection locked="0"/>
    </xf>
    <xf numFmtId="38" fontId="8" fillId="3" borderId="1" xfId="0" applyNumberFormat="1" applyFont="1" applyFill="1" applyBorder="1" applyAlignment="1" applyProtection="1">
      <alignment horizontal="left" vertical="center" wrapText="1"/>
      <protection locked="0"/>
    </xf>
    <xf numFmtId="38" fontId="8" fillId="3" borderId="58" xfId="0" applyNumberFormat="1" applyFont="1" applyFill="1" applyBorder="1" applyAlignment="1" applyProtection="1">
      <alignment horizontal="left" vertical="center" wrapText="1"/>
      <protection locked="0"/>
    </xf>
    <xf numFmtId="38" fontId="8" fillId="3" borderId="46" xfId="0" applyNumberFormat="1" applyFont="1" applyFill="1" applyBorder="1" applyAlignment="1" applyProtection="1">
      <alignment horizontal="left" vertical="center" wrapText="1"/>
      <protection locked="0"/>
    </xf>
    <xf numFmtId="38" fontId="8" fillId="3" borderId="79" xfId="0" applyNumberFormat="1" applyFont="1" applyFill="1" applyBorder="1" applyAlignment="1" applyProtection="1">
      <alignment horizontal="left" vertical="center" wrapText="1"/>
      <protection locked="0"/>
    </xf>
    <xf numFmtId="38" fontId="8" fillId="3" borderId="53" xfId="0" applyNumberFormat="1" applyFont="1" applyFill="1" applyBorder="1" applyAlignment="1" applyProtection="1">
      <alignment horizontal="left" vertical="center" wrapText="1"/>
      <protection locked="0"/>
    </xf>
    <xf numFmtId="0" fontId="12" fillId="0" borderId="45" xfId="10" applyFont="1" applyBorder="1" applyProtection="1">
      <alignment vertical="center"/>
    </xf>
    <xf numFmtId="0" fontId="12" fillId="0" borderId="1" xfId="10" applyFont="1" applyBorder="1" applyProtection="1">
      <alignment vertical="center"/>
    </xf>
    <xf numFmtId="0" fontId="12" fillId="0" borderId="58" xfId="10" applyFont="1" applyBorder="1" applyProtection="1">
      <alignment vertical="center"/>
    </xf>
    <xf numFmtId="0" fontId="19" fillId="0" borderId="1" xfId="0" applyFont="1" applyBorder="1" applyAlignment="1" applyProtection="1">
      <alignment vertical="top"/>
    </xf>
    <xf numFmtId="0" fontId="9" fillId="0" borderId="1" xfId="0" applyFont="1" applyBorder="1" applyProtection="1">
      <alignment vertical="center"/>
    </xf>
    <xf numFmtId="179" fontId="8" fillId="0" borderId="1" xfId="11" applyNumberFormat="1" applyFont="1" applyBorder="1" applyAlignment="1" applyProtection="1">
      <alignment horizontal="right" vertical="center"/>
    </xf>
    <xf numFmtId="0" fontId="17" fillId="0" borderId="1" xfId="0" applyFont="1" applyBorder="1" applyAlignment="1" applyProtection="1">
      <alignment vertical="top"/>
    </xf>
    <xf numFmtId="0" fontId="16" fillId="0" borderId="1" xfId="0" applyFont="1" applyBorder="1" applyAlignment="1" applyProtection="1">
      <alignment vertical="top"/>
    </xf>
    <xf numFmtId="0" fontId="8" fillId="2" borderId="1" xfId="10" applyFont="1" applyFill="1" applyBorder="1" applyAlignment="1" applyProtection="1">
      <alignment horizontal="center" vertical="center"/>
    </xf>
    <xf numFmtId="38" fontId="8" fillId="2" borderId="1" xfId="0" applyNumberFormat="1" applyFont="1" applyFill="1" applyBorder="1" applyAlignment="1" applyProtection="1">
      <alignment horizontal="right" vertical="center"/>
    </xf>
    <xf numFmtId="38" fontId="8" fillId="2" borderId="1" xfId="0" applyNumberFormat="1" applyFont="1" applyFill="1" applyBorder="1" applyProtection="1">
      <alignment vertical="center"/>
    </xf>
    <xf numFmtId="0" fontId="8" fillId="0" borderId="1" xfId="0" applyFont="1" applyBorder="1" applyAlignment="1" applyProtection="1">
      <alignment vertical="top"/>
    </xf>
    <xf numFmtId="0" fontId="16" fillId="0" borderId="1" xfId="0" applyFont="1" applyBorder="1" applyProtection="1">
      <alignment vertical="center"/>
    </xf>
    <xf numFmtId="0" fontId="19" fillId="0" borderId="58" xfId="0" applyFont="1" applyBorder="1" applyAlignment="1" applyProtection="1">
      <alignment vertical="top"/>
    </xf>
    <xf numFmtId="185" fontId="8" fillId="0" borderId="0" xfId="11" applyNumberFormat="1" applyFont="1" applyAlignment="1" applyProtection="1">
      <alignment vertical="top"/>
    </xf>
    <xf numFmtId="0" fontId="23" fillId="0" borderId="0" xfId="18" applyFont="1" applyFill="1" applyAlignment="1" applyProtection="1">
      <alignment horizontal="center" vertical="center"/>
    </xf>
    <xf numFmtId="0" fontId="8" fillId="5" borderId="0" xfId="10" applyFont="1" applyFill="1" applyProtection="1">
      <alignment vertical="center"/>
    </xf>
  </cellXfs>
  <cellStyles count="19">
    <cellStyle name="ハイパーリンク 2" xfId="1"/>
    <cellStyle name="桁区切り 2" xfId="2"/>
    <cellStyle name="桁区切り 2 2" xfId="3"/>
    <cellStyle name="桁区切り 3" xfId="4"/>
    <cellStyle name="桁区切り 4" xfId="5"/>
    <cellStyle name="桁区切り 5" xfId="6"/>
    <cellStyle name="標準" xfId="0" builtinId="0"/>
    <cellStyle name="標準 2" xfId="7"/>
    <cellStyle name="標準 3 3" xfId="8"/>
    <cellStyle name="標準 4" xfId="9"/>
    <cellStyle name="標準 5" xfId="10"/>
    <cellStyle name="標準 5 2" xfId="11"/>
    <cellStyle name="標準 5 2 2" xfId="12"/>
    <cellStyle name="標準 5 2 2 2" xfId="13"/>
    <cellStyle name="標準 5 2 2 3" xfId="14"/>
    <cellStyle name="標準 8" xfId="15"/>
    <cellStyle name="標準 9" xfId="16"/>
    <cellStyle name="通貨 2" xfId="17"/>
    <cellStyle name="ハイパーリンク" xfId="18" builtinId="8"/>
  </cellStyles>
  <dxfs count="18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FF"/>
      <color rgb="FFFFFF99"/>
      <color rgb="FF000000"/>
      <color rgb="FFFFE1FF"/>
      <color rgb="FFFF0000"/>
      <color rgb="FFA6A6A6"/>
      <color rgb="FFE2EFDA"/>
      <color rgb="FFEEAAFC"/>
      <color rgb="FFFFE6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outlinePr summaryBelow="0"/>
  </sheetPr>
  <dimension ref="A1:X383"/>
  <sheetViews>
    <sheetView showGridLines="0" tabSelected="1" view="pageBreakPreview" topLeftCell="B1" zoomScaleSheetLayoutView="100" workbookViewId="0">
      <selection activeCell="I22" sqref="I22:U22"/>
    </sheetView>
  </sheetViews>
  <sheetFormatPr defaultColWidth="9" defaultRowHeight="15.75" customHeight="1"/>
  <cols>
    <col min="1" max="1" width="9.75" style="1" hidden="1" customWidth="1"/>
    <col min="2" max="3" width="1.625" style="1" customWidth="1"/>
    <col min="4" max="4" width="5.625" style="1" customWidth="1"/>
    <col min="5" max="5" width="8.5" style="1" customWidth="1"/>
    <col min="6" max="6" width="3.625" style="1" customWidth="1"/>
    <col min="7" max="7" width="3.125" style="1" customWidth="1"/>
    <col min="8" max="8" width="7.875" style="1" customWidth="1"/>
    <col min="9" max="9" width="1.625" style="1" customWidth="1"/>
    <col min="10" max="10" width="10.375" style="1" customWidth="1"/>
    <col min="11" max="11" width="6.625" style="1" customWidth="1"/>
    <col min="12" max="12" width="14.75" style="1" customWidth="1"/>
    <col min="13" max="13" width="4.75" style="1" customWidth="1"/>
    <col min="14" max="14" width="4.5" style="1" customWidth="1"/>
    <col min="15" max="15" width="17.75" style="1" customWidth="1"/>
    <col min="16" max="16" width="15.5" style="1" customWidth="1"/>
    <col min="17" max="17" width="4.625" style="1" customWidth="1"/>
    <col min="18" max="18" width="4.375" style="1" customWidth="1"/>
    <col min="19" max="19" width="6.625" style="1" customWidth="1"/>
    <col min="20" max="20" width="3" style="1" customWidth="1"/>
    <col min="21" max="21" width="30.875" style="1" customWidth="1"/>
    <col min="22" max="22" width="2.75" style="1" customWidth="1"/>
    <col min="23" max="23" width="3.625" style="1" customWidth="1"/>
    <col min="24" max="24" width="9" style="1" hidden="1" customWidth="1"/>
    <col min="25" max="16384" width="9" style="1"/>
  </cols>
  <sheetData>
    <row r="1" spans="1:23" ht="30" customHeight="1">
      <c r="A1" s="1" t="s">
        <v>264</v>
      </c>
      <c r="B1" s="1"/>
      <c r="C1" s="8" t="s">
        <v>179</v>
      </c>
      <c r="D1" s="30"/>
      <c r="E1" s="30"/>
      <c r="F1" s="30"/>
      <c r="G1" s="30"/>
      <c r="H1" s="30"/>
      <c r="I1" s="30"/>
      <c r="J1" s="30"/>
      <c r="K1" s="30"/>
      <c r="L1" s="30"/>
      <c r="M1" s="30"/>
      <c r="N1" s="30"/>
      <c r="O1" s="30"/>
      <c r="P1" s="30"/>
      <c r="Q1" s="30"/>
      <c r="R1" s="30"/>
      <c r="S1" s="30"/>
      <c r="T1" s="460">
        <v>45292</v>
      </c>
      <c r="U1" s="460"/>
      <c r="V1" s="460"/>
      <c r="W1" s="486"/>
    </row>
    <row r="2" spans="1:23" ht="15.75" hidden="1" customHeight="1">
      <c r="A2" s="1" t="s">
        <v>89</v>
      </c>
      <c r="B2" s="1"/>
      <c r="C2" s="9"/>
      <c r="D2" s="9"/>
      <c r="W2" s="487"/>
    </row>
    <row r="3" spans="1:23" ht="30" customHeight="1">
      <c r="A3" s="1">
        <v>2024.01</v>
      </c>
      <c r="B3" s="1"/>
      <c r="C3" s="1" t="s">
        <v>266</v>
      </c>
    </row>
    <row r="4" spans="1:23" ht="7.5" customHeight="1">
      <c r="A4" s="1"/>
      <c r="B4" s="1"/>
      <c r="C4" s="10"/>
      <c r="D4" s="31"/>
      <c r="E4" s="31"/>
      <c r="F4" s="31"/>
      <c r="G4" s="31"/>
      <c r="H4" s="31"/>
      <c r="I4" s="31"/>
      <c r="J4" s="31"/>
      <c r="K4" s="31"/>
      <c r="L4" s="31"/>
      <c r="M4" s="31"/>
      <c r="N4" s="31"/>
      <c r="O4" s="31"/>
      <c r="P4" s="31"/>
      <c r="Q4" s="31"/>
      <c r="R4" s="31"/>
      <c r="S4" s="31"/>
      <c r="T4" s="31"/>
      <c r="U4" s="31"/>
      <c r="V4" s="472"/>
    </row>
    <row r="5" spans="1:23" ht="15" customHeight="1">
      <c r="A5" s="1"/>
      <c r="B5" s="1"/>
      <c r="C5" s="11" t="s">
        <v>0</v>
      </c>
      <c r="D5" s="32"/>
      <c r="E5" s="32"/>
      <c r="F5" s="32"/>
      <c r="G5" s="32"/>
      <c r="H5" s="32"/>
      <c r="I5" s="32"/>
      <c r="J5" s="32"/>
      <c r="K5" s="32"/>
      <c r="L5" s="32"/>
      <c r="M5" s="32"/>
      <c r="N5" s="32"/>
      <c r="O5" s="32"/>
      <c r="P5" s="32"/>
      <c r="Q5" s="32"/>
      <c r="R5" s="32"/>
      <c r="S5" s="32"/>
      <c r="T5" s="32"/>
      <c r="U5" s="32"/>
      <c r="V5" s="473"/>
    </row>
    <row r="6" spans="1:23" ht="15" customHeight="1">
      <c r="A6" s="1"/>
      <c r="B6" s="1"/>
      <c r="C6" s="11" t="s">
        <v>2</v>
      </c>
      <c r="D6" s="32"/>
      <c r="E6" s="32"/>
      <c r="F6" s="32"/>
      <c r="G6" s="32"/>
      <c r="H6" s="32"/>
      <c r="I6" s="32"/>
      <c r="J6" s="32"/>
      <c r="K6" s="32"/>
      <c r="L6" s="32"/>
      <c r="M6" s="32"/>
      <c r="N6" s="32"/>
      <c r="O6" s="32"/>
      <c r="P6" s="32"/>
      <c r="Q6" s="32"/>
      <c r="R6" s="32"/>
      <c r="S6" s="32"/>
      <c r="T6" s="32"/>
      <c r="U6" s="32"/>
      <c r="V6" s="473"/>
    </row>
    <row r="7" spans="1:23" ht="15" customHeight="1">
      <c r="A7" s="1"/>
      <c r="B7" s="1"/>
      <c r="C7" s="11" t="s">
        <v>27</v>
      </c>
      <c r="D7" s="32"/>
      <c r="E7" s="32"/>
      <c r="F7" s="32"/>
      <c r="G7" s="32"/>
      <c r="H7" s="32"/>
      <c r="I7" s="32"/>
      <c r="J7" s="32"/>
      <c r="K7" s="32"/>
      <c r="L7" s="32"/>
      <c r="M7" s="32"/>
      <c r="N7" s="32"/>
      <c r="O7" s="32"/>
      <c r="P7" s="32"/>
      <c r="Q7" s="32"/>
      <c r="R7" s="32"/>
      <c r="S7" s="32"/>
      <c r="T7" s="32"/>
      <c r="U7" s="32"/>
      <c r="V7" s="473"/>
    </row>
    <row r="8" spans="1:23" ht="13.5" hidden="1">
      <c r="A8" s="1"/>
      <c r="B8" s="1"/>
      <c r="C8" s="11"/>
      <c r="D8" s="32"/>
      <c r="E8" s="32"/>
      <c r="F8" s="32"/>
      <c r="G8" s="32"/>
      <c r="H8" s="32"/>
      <c r="I8" s="32"/>
      <c r="J8" s="32"/>
      <c r="K8" s="32"/>
      <c r="L8" s="32"/>
      <c r="M8" s="32"/>
      <c r="N8" s="32"/>
      <c r="O8" s="32"/>
      <c r="P8" s="32"/>
      <c r="Q8" s="32"/>
      <c r="R8" s="32"/>
      <c r="S8" s="32"/>
      <c r="T8" s="32"/>
      <c r="U8" s="32"/>
      <c r="V8" s="473"/>
    </row>
    <row r="9" spans="1:23" ht="7.5" customHeight="1">
      <c r="A9" s="1"/>
      <c r="B9" s="1"/>
      <c r="C9" s="12"/>
      <c r="D9" s="33"/>
      <c r="E9" s="33"/>
      <c r="F9" s="33"/>
      <c r="G9" s="33"/>
      <c r="H9" s="33"/>
      <c r="I9" s="33"/>
      <c r="J9" s="33"/>
      <c r="K9" s="33"/>
      <c r="L9" s="33"/>
      <c r="M9" s="33"/>
      <c r="N9" s="33"/>
      <c r="O9" s="33"/>
      <c r="P9" s="33"/>
      <c r="Q9" s="33"/>
      <c r="R9" s="33"/>
      <c r="S9" s="33"/>
      <c r="T9" s="33"/>
      <c r="U9" s="33"/>
      <c r="V9" s="474"/>
    </row>
    <row r="10" spans="1:23" ht="15.75" customHeight="1">
      <c r="A10" s="1"/>
      <c r="B10" s="1"/>
    </row>
    <row r="11" spans="1:23" ht="15.75" hidden="1" customHeight="1">
      <c r="A11" s="1"/>
      <c r="B11" s="1"/>
    </row>
    <row r="12" spans="1:23" ht="15.75" hidden="1" customHeight="1">
      <c r="A12" s="1"/>
      <c r="B12" s="1"/>
    </row>
    <row r="13" spans="1:23" ht="20.100000000000001" customHeight="1">
      <c r="A13" s="1"/>
      <c r="B13" s="1"/>
      <c r="C13" s="13" t="s">
        <v>3</v>
      </c>
      <c r="D13" s="34"/>
      <c r="E13" s="34"/>
      <c r="F13" s="34"/>
      <c r="G13" s="34"/>
      <c r="H13" s="157"/>
      <c r="I13" s="14"/>
      <c r="J13" s="37"/>
    </row>
    <row r="14" spans="1:23" ht="20.100000000000001" customHeight="1">
      <c r="A14" s="1"/>
      <c r="B14" s="1"/>
      <c r="C14" s="14"/>
      <c r="D14" s="35"/>
      <c r="E14" s="35"/>
      <c r="F14" s="35"/>
      <c r="G14" s="35"/>
      <c r="H14" s="35"/>
      <c r="I14" s="180"/>
      <c r="J14" s="180"/>
      <c r="K14" s="180"/>
      <c r="L14" s="180"/>
      <c r="M14" s="180"/>
      <c r="N14" s="180"/>
      <c r="O14" s="180"/>
      <c r="P14" s="180"/>
      <c r="Q14" s="180"/>
      <c r="R14" s="180"/>
      <c r="S14" s="180"/>
      <c r="T14" s="180"/>
      <c r="U14" s="180"/>
      <c r="V14" s="451"/>
    </row>
    <row r="15" spans="1:23" ht="15" hidden="1" customHeight="1">
      <c r="A15" s="1"/>
      <c r="B15" s="1"/>
      <c r="C15" s="14"/>
      <c r="D15" s="35"/>
      <c r="E15" s="35"/>
      <c r="F15" s="35"/>
      <c r="G15" s="35"/>
      <c r="H15" s="35"/>
      <c r="I15" s="1"/>
      <c r="J15" s="1"/>
      <c r="K15" s="1"/>
      <c r="L15" s="1"/>
      <c r="M15" s="1"/>
      <c r="N15" s="1"/>
      <c r="O15" s="1"/>
      <c r="P15" s="1"/>
      <c r="Q15" s="1"/>
      <c r="R15" s="1"/>
      <c r="S15" s="1"/>
      <c r="T15" s="1"/>
      <c r="U15" s="1"/>
      <c r="V15" s="7"/>
    </row>
    <row r="16" spans="1:23" ht="15" hidden="1" customHeight="1">
      <c r="A16" s="1"/>
      <c r="B16" s="1"/>
      <c r="C16" s="14"/>
      <c r="D16" s="35"/>
      <c r="E16" s="35"/>
      <c r="F16" s="35"/>
      <c r="G16" s="35"/>
      <c r="H16" s="35"/>
      <c r="I16" s="1"/>
      <c r="J16" s="1"/>
      <c r="K16" s="1"/>
      <c r="L16" s="1"/>
      <c r="M16" s="1"/>
      <c r="N16" s="1"/>
      <c r="O16" s="1"/>
      <c r="P16" s="1"/>
      <c r="Q16" s="1"/>
      <c r="R16" s="1"/>
      <c r="S16" s="1"/>
      <c r="T16" s="1"/>
      <c r="U16" s="1"/>
      <c r="V16" s="7"/>
    </row>
    <row r="17" spans="1:24" ht="15" hidden="1" customHeight="1">
      <c r="A17" s="1"/>
      <c r="B17" s="1"/>
      <c r="C17" s="14"/>
      <c r="D17" s="35"/>
      <c r="E17" s="35"/>
      <c r="F17" s="35"/>
      <c r="G17" s="35"/>
      <c r="H17" s="35"/>
      <c r="I17" s="1"/>
      <c r="J17" s="1"/>
      <c r="K17" s="1"/>
      <c r="L17" s="1"/>
      <c r="M17" s="1"/>
      <c r="N17" s="1"/>
      <c r="O17" s="1"/>
      <c r="P17" s="1"/>
      <c r="Q17" s="1"/>
      <c r="R17" s="1"/>
      <c r="S17" s="1"/>
      <c r="T17" s="1"/>
      <c r="U17" s="1"/>
      <c r="V17" s="7"/>
    </row>
    <row r="18" spans="1:24" ht="15" hidden="1" customHeight="1">
      <c r="A18" s="1"/>
      <c r="B18" s="1"/>
      <c r="C18" s="14"/>
      <c r="D18" s="35"/>
      <c r="E18" s="35"/>
      <c r="F18" s="35"/>
      <c r="G18" s="35"/>
      <c r="H18" s="35"/>
      <c r="I18" s="1"/>
      <c r="J18" s="1"/>
      <c r="K18" s="1"/>
      <c r="L18" s="1"/>
      <c r="M18" s="1"/>
      <c r="N18" s="1"/>
      <c r="O18" s="1"/>
      <c r="P18" s="1"/>
      <c r="Q18" s="1"/>
      <c r="R18" s="1"/>
      <c r="S18" s="1"/>
      <c r="T18" s="1"/>
      <c r="U18" s="1"/>
      <c r="V18" s="7"/>
    </row>
    <row r="19" spans="1:24" ht="15" hidden="1" customHeight="1">
      <c r="A19" s="1"/>
      <c r="B19" s="1"/>
      <c r="C19" s="14"/>
      <c r="D19" s="35"/>
      <c r="E19" s="35"/>
      <c r="F19" s="35"/>
      <c r="G19" s="35"/>
      <c r="H19" s="35"/>
      <c r="I19" s="1"/>
      <c r="J19" s="1"/>
      <c r="K19" s="1"/>
      <c r="L19" s="1"/>
      <c r="M19" s="1"/>
      <c r="N19" s="1"/>
      <c r="O19" s="1"/>
      <c r="P19" s="1"/>
      <c r="Q19" s="1"/>
      <c r="R19" s="1"/>
      <c r="S19" s="1"/>
      <c r="T19" s="1"/>
      <c r="U19" s="1"/>
      <c r="V19" s="7"/>
    </row>
    <row r="20" spans="1:24" ht="20.100000000000001" customHeight="1">
      <c r="A20" s="1">
        <f>IF(ISBLANK($I20),1001,0)</f>
        <v>1001</v>
      </c>
      <c r="B20" s="1"/>
      <c r="C20" s="15"/>
      <c r="D20" s="36">
        <v>1</v>
      </c>
      <c r="E20" s="1" t="s">
        <v>7</v>
      </c>
      <c r="I20" s="181"/>
      <c r="J20" s="224"/>
      <c r="K20" s="224"/>
      <c r="L20" s="224"/>
      <c r="M20" s="224"/>
      <c r="N20" s="5"/>
      <c r="O20" s="5"/>
      <c r="P20" s="5"/>
      <c r="Q20" s="5"/>
      <c r="R20" s="5"/>
      <c r="S20" s="5"/>
      <c r="T20" s="5"/>
      <c r="U20" s="5"/>
      <c r="V20" s="7"/>
      <c r="X20" s="488" t="b">
        <f>OR(COUNTIF(I22,"兵庫県相生市*"),COUNTIF(I71,"兵庫県相生市*"))</f>
        <v>0</v>
      </c>
    </row>
    <row r="21" spans="1:24" ht="20.100000000000001" customHeight="1">
      <c r="A21" s="1"/>
      <c r="B21" s="1"/>
      <c r="C21" s="15"/>
      <c r="D21" s="36"/>
      <c r="E21" s="1"/>
      <c r="F21" s="1"/>
      <c r="G21" s="1"/>
      <c r="H21" s="1"/>
      <c r="I21" s="71"/>
      <c r="J21" s="217" t="s">
        <v>88</v>
      </c>
      <c r="K21" s="217"/>
      <c r="L21" s="217"/>
      <c r="M21" s="217"/>
      <c r="N21" s="217"/>
      <c r="O21" s="217"/>
      <c r="P21" s="217"/>
      <c r="Q21" s="217"/>
      <c r="R21" s="217"/>
      <c r="S21" s="217"/>
      <c r="T21" s="217"/>
      <c r="U21" s="217"/>
      <c r="V21" s="7"/>
    </row>
    <row r="22" spans="1:24" ht="20.100000000000001" customHeight="1">
      <c r="A22" s="1">
        <f>IF(AND(I22&lt;&gt;"",OR(ISERROR(FIND("@"&amp;LEFT(I22,3)&amp;"@",都道府県3))=FALSE,ISERROR(FIND("@"&amp;LEFT(I22,4)&amp;"@",都道府県4))=FALSE))=FALSE,1001,0)</f>
        <v>1001</v>
      </c>
      <c r="B22" s="1"/>
      <c r="C22" s="15"/>
      <c r="D22" s="36">
        <v>2</v>
      </c>
      <c r="E22" s="1" t="s">
        <v>15</v>
      </c>
      <c r="I22" s="182"/>
      <c r="J22" s="182"/>
      <c r="K22" s="182"/>
      <c r="L22" s="182"/>
      <c r="M22" s="182"/>
      <c r="N22" s="182"/>
      <c r="O22" s="182"/>
      <c r="P22" s="182"/>
      <c r="Q22" s="182"/>
      <c r="R22" s="182"/>
      <c r="S22" s="182"/>
      <c r="T22" s="182"/>
      <c r="U22" s="182"/>
      <c r="V22" s="7"/>
    </row>
    <row r="23" spans="1:24" ht="20.100000000000001" customHeight="1">
      <c r="A23" s="1"/>
      <c r="B23" s="1"/>
      <c r="C23" s="15"/>
      <c r="D23" s="36"/>
      <c r="E23" s="1"/>
      <c r="F23" s="1"/>
      <c r="G23" s="1"/>
      <c r="H23" s="1"/>
      <c r="I23" s="71"/>
      <c r="J23" s="217" t="s">
        <v>262</v>
      </c>
      <c r="K23" s="217"/>
      <c r="L23" s="217"/>
      <c r="M23" s="217"/>
      <c r="N23" s="217"/>
      <c r="O23" s="217"/>
      <c r="P23" s="217"/>
      <c r="Q23" s="217"/>
      <c r="R23" s="217"/>
      <c r="S23" s="217"/>
      <c r="T23" s="217"/>
      <c r="U23" s="217"/>
      <c r="V23" s="7"/>
    </row>
    <row r="24" spans="1:24" ht="20.100000000000001" customHeight="1">
      <c r="A24" s="1">
        <f>IF(ISBLANK($I24),1001,0)</f>
        <v>1001</v>
      </c>
      <c r="B24" s="1"/>
      <c r="C24" s="15"/>
      <c r="D24" s="36">
        <v>3</v>
      </c>
      <c r="E24" s="1" t="s">
        <v>17</v>
      </c>
      <c r="I24" s="183"/>
      <c r="J24" s="183"/>
      <c r="K24" s="183"/>
      <c r="L24" s="183"/>
      <c r="M24" s="183"/>
      <c r="N24" s="183"/>
      <c r="O24" s="183"/>
      <c r="P24" s="183"/>
      <c r="Q24" s="183"/>
      <c r="R24" s="183"/>
      <c r="S24" s="183"/>
      <c r="T24" s="183"/>
      <c r="U24" s="183"/>
      <c r="V24" s="7"/>
    </row>
    <row r="25" spans="1:24" ht="20.100000000000001" customHeight="1">
      <c r="A25" s="1"/>
      <c r="B25" s="1"/>
      <c r="C25" s="16"/>
      <c r="D25" s="1"/>
      <c r="E25" s="1"/>
      <c r="F25" s="1"/>
      <c r="G25" s="1"/>
      <c r="H25" s="1"/>
      <c r="I25" s="71"/>
      <c r="J25" s="225" t="s">
        <v>128</v>
      </c>
      <c r="K25" s="257"/>
      <c r="L25" s="257"/>
      <c r="M25" s="257"/>
      <c r="N25" s="257"/>
      <c r="O25" s="257"/>
      <c r="P25" s="257"/>
      <c r="Q25" s="257"/>
      <c r="R25" s="257"/>
      <c r="S25" s="257"/>
      <c r="T25" s="257"/>
      <c r="U25" s="257"/>
      <c r="V25" s="7"/>
    </row>
    <row r="26" spans="1:24" ht="20.100000000000001" customHeight="1">
      <c r="A26" s="1">
        <f>IF(ISBLANK($I26),1001,0)</f>
        <v>1001</v>
      </c>
      <c r="B26" s="1"/>
      <c r="C26" s="15"/>
      <c r="D26" s="36">
        <v>4</v>
      </c>
      <c r="E26" s="1" t="s">
        <v>13</v>
      </c>
      <c r="I26" s="183"/>
      <c r="J26" s="183"/>
      <c r="K26" s="183"/>
      <c r="L26" s="183"/>
      <c r="M26" s="183"/>
      <c r="N26" s="183"/>
      <c r="O26" s="183"/>
      <c r="P26" s="183"/>
      <c r="Q26" s="183"/>
      <c r="R26" s="183"/>
      <c r="S26" s="183"/>
      <c r="T26" s="183"/>
      <c r="U26" s="183"/>
      <c r="V26" s="7"/>
    </row>
    <row r="27" spans="1:24" ht="20.100000000000001" customHeight="1">
      <c r="A27" s="1"/>
      <c r="B27" s="1"/>
      <c r="C27" s="16"/>
      <c r="D27" s="1"/>
      <c r="E27" s="1"/>
      <c r="F27" s="1"/>
      <c r="G27" s="1"/>
      <c r="H27" s="1"/>
      <c r="I27" s="71"/>
      <c r="J27" s="225" t="s">
        <v>129</v>
      </c>
      <c r="K27" s="257"/>
      <c r="L27" s="257"/>
      <c r="M27" s="257"/>
      <c r="N27" s="257"/>
      <c r="O27" s="257"/>
      <c r="P27" s="257"/>
      <c r="Q27" s="257"/>
      <c r="R27" s="257"/>
      <c r="S27" s="257"/>
      <c r="T27" s="257"/>
      <c r="U27" s="257"/>
      <c r="V27" s="475"/>
    </row>
    <row r="28" spans="1:24" ht="20.100000000000001" customHeight="1">
      <c r="A28" s="1">
        <f>IF(ISBLANK($I28),1001,0)</f>
        <v>1001</v>
      </c>
      <c r="B28" s="1"/>
      <c r="C28" s="15"/>
      <c r="D28" s="36">
        <v>5</v>
      </c>
      <c r="E28" s="1" t="s">
        <v>32</v>
      </c>
      <c r="I28" s="183"/>
      <c r="J28" s="183"/>
      <c r="K28" s="183"/>
      <c r="L28" s="183"/>
      <c r="M28" s="183"/>
      <c r="N28" s="183"/>
      <c r="O28" s="183"/>
      <c r="P28" s="183"/>
      <c r="Q28" s="183"/>
      <c r="R28" s="183"/>
      <c r="S28" s="183"/>
      <c r="T28" s="183"/>
      <c r="U28" s="183"/>
      <c r="V28" s="7"/>
    </row>
    <row r="29" spans="1:24" ht="20.100000000000001" customHeight="1">
      <c r="A29" s="1"/>
      <c r="B29" s="1"/>
      <c r="C29" s="16"/>
      <c r="D29" s="1"/>
      <c r="E29" s="1"/>
      <c r="F29" s="1"/>
      <c r="G29" s="1"/>
      <c r="H29" s="1"/>
      <c r="I29" s="184"/>
      <c r="J29" s="225" t="s">
        <v>50</v>
      </c>
      <c r="K29" s="257"/>
      <c r="L29" s="257"/>
      <c r="M29" s="257"/>
      <c r="N29" s="257"/>
      <c r="O29" s="257"/>
      <c r="P29" s="257"/>
      <c r="Q29" s="257"/>
      <c r="R29" s="257"/>
      <c r="S29" s="257"/>
      <c r="T29" s="257"/>
      <c r="U29" s="257"/>
      <c r="V29" s="475"/>
    </row>
    <row r="30" spans="1:24" ht="20.100000000000001" customHeight="1">
      <c r="A30" s="1">
        <f>IF(ISBLANK($I30),1001,0)</f>
        <v>1001</v>
      </c>
      <c r="B30" s="1"/>
      <c r="C30" s="15"/>
      <c r="D30" s="36">
        <v>6</v>
      </c>
      <c r="E30" s="1" t="s">
        <v>12</v>
      </c>
      <c r="I30" s="183"/>
      <c r="J30" s="183"/>
      <c r="K30" s="183"/>
      <c r="L30" s="183"/>
      <c r="M30" s="183"/>
      <c r="N30" s="183"/>
      <c r="O30" s="183"/>
      <c r="P30" s="183"/>
      <c r="Q30" s="183"/>
      <c r="R30" s="183"/>
      <c r="S30" s="183"/>
      <c r="T30" s="183"/>
      <c r="U30" s="183"/>
      <c r="V30" s="7"/>
    </row>
    <row r="31" spans="1:24" ht="20.100000000000001" customHeight="1">
      <c r="A31" s="1"/>
      <c r="B31" s="1"/>
      <c r="C31" s="16"/>
      <c r="D31" s="1"/>
      <c r="E31" s="1"/>
      <c r="F31" s="1"/>
      <c r="G31" s="1"/>
      <c r="H31" s="1"/>
      <c r="I31" s="184"/>
      <c r="J31" s="225" t="s">
        <v>23</v>
      </c>
      <c r="K31" s="257"/>
      <c r="L31" s="257"/>
      <c r="M31" s="257"/>
      <c r="N31" s="257"/>
      <c r="O31" s="257"/>
      <c r="P31" s="257"/>
      <c r="Q31" s="257"/>
      <c r="R31" s="257"/>
      <c r="S31" s="257"/>
      <c r="T31" s="257"/>
      <c r="U31" s="257"/>
      <c r="V31" s="475"/>
    </row>
    <row r="32" spans="1:24" ht="20.100000000000001" customHeight="1">
      <c r="A32" s="1">
        <f>IF(ISBLANK($I32),1001,0)</f>
        <v>1001</v>
      </c>
      <c r="B32" s="1"/>
      <c r="C32" s="15"/>
      <c r="D32" s="36">
        <v>7</v>
      </c>
      <c r="E32" s="1" t="s">
        <v>11</v>
      </c>
      <c r="I32" s="183"/>
      <c r="J32" s="183"/>
      <c r="K32" s="183"/>
      <c r="L32" s="183"/>
      <c r="M32" s="183"/>
      <c r="N32" s="183"/>
      <c r="O32" s="183"/>
      <c r="P32" s="183"/>
      <c r="Q32" s="183"/>
      <c r="R32" s="183"/>
      <c r="S32" s="183"/>
      <c r="T32" s="183"/>
      <c r="U32" s="183"/>
      <c r="V32" s="7"/>
    </row>
    <row r="33" spans="1:22" ht="20.100000000000001" customHeight="1">
      <c r="A33" s="1"/>
      <c r="B33" s="1"/>
      <c r="C33" s="16"/>
      <c r="D33" s="1"/>
      <c r="E33" s="1"/>
      <c r="F33" s="1"/>
      <c r="G33" s="1"/>
      <c r="H33" s="1"/>
      <c r="I33" s="184"/>
      <c r="J33" s="225" t="s">
        <v>24</v>
      </c>
      <c r="K33" s="257"/>
      <c r="L33" s="257"/>
      <c r="M33" s="257"/>
      <c r="N33" s="257"/>
      <c r="O33" s="257"/>
      <c r="P33" s="257"/>
      <c r="Q33" s="257"/>
      <c r="R33" s="257"/>
      <c r="S33" s="257"/>
      <c r="T33" s="257"/>
      <c r="U33" s="257"/>
      <c r="V33" s="7"/>
    </row>
    <row r="34" spans="1:22" ht="20.100000000000001" customHeight="1">
      <c r="A34" s="1">
        <f>IF(NOT(AND(I34&lt;&gt;"",ISNUMBER(VALUE(SUBSTITUTE(I34,"-",""))))),1001,0)</f>
        <v>1001</v>
      </c>
      <c r="B34" s="1"/>
      <c r="C34" s="15"/>
      <c r="D34" s="36">
        <v>8</v>
      </c>
      <c r="E34" s="1" t="s">
        <v>19</v>
      </c>
      <c r="I34" s="183"/>
      <c r="J34" s="183"/>
      <c r="K34" s="183"/>
      <c r="L34" s="183"/>
      <c r="M34" s="183"/>
      <c r="N34" s="1"/>
      <c r="O34" s="1"/>
      <c r="P34" s="1"/>
      <c r="Q34" s="1"/>
      <c r="R34" s="1"/>
      <c r="S34" s="1"/>
      <c r="T34" s="1"/>
      <c r="U34" s="1"/>
      <c r="V34" s="7"/>
    </row>
    <row r="35" spans="1:22" ht="20.100000000000001" customHeight="1">
      <c r="A35" s="1"/>
      <c r="B35" s="1"/>
      <c r="C35" s="16"/>
      <c r="D35" s="1"/>
      <c r="E35" s="1"/>
      <c r="F35" s="1"/>
      <c r="G35" s="1"/>
      <c r="H35" s="1"/>
      <c r="I35" s="185"/>
      <c r="J35" s="225" t="s">
        <v>131</v>
      </c>
      <c r="K35" s="257"/>
      <c r="L35" s="257"/>
      <c r="M35" s="257"/>
      <c r="N35" s="257"/>
      <c r="O35" s="257"/>
      <c r="P35" s="257"/>
      <c r="Q35" s="257"/>
      <c r="R35" s="257"/>
      <c r="S35" s="257"/>
      <c r="T35" s="257"/>
      <c r="U35" s="257"/>
      <c r="V35" s="7"/>
    </row>
    <row r="36" spans="1:22" ht="20.100000000000001" customHeight="1">
      <c r="A36" s="1">
        <f>IF(AND(I36&lt;&gt;"",NOT(ISNUMBER(VALUE(SUBSTITUTE(I36,"-",""))))),1001,0)</f>
        <v>0</v>
      </c>
      <c r="B36" s="1"/>
      <c r="C36" s="15"/>
      <c r="D36" s="36">
        <v>9</v>
      </c>
      <c r="E36" s="1" t="s">
        <v>8</v>
      </c>
      <c r="I36" s="183"/>
      <c r="J36" s="183"/>
      <c r="K36" s="183"/>
      <c r="L36" s="183"/>
      <c r="M36" s="183"/>
      <c r="N36" s="5"/>
      <c r="O36" s="5"/>
      <c r="P36" s="5"/>
      <c r="Q36" s="5"/>
      <c r="R36" s="5"/>
      <c r="S36" s="5"/>
      <c r="T36" s="5"/>
      <c r="U36" s="5"/>
      <c r="V36" s="7"/>
    </row>
    <row r="37" spans="1:22" ht="20.100000000000001" customHeight="1">
      <c r="A37" s="1"/>
      <c r="B37" s="1"/>
      <c r="C37" s="16"/>
      <c r="D37" s="1"/>
      <c r="E37" s="1"/>
      <c r="F37" s="1"/>
      <c r="G37" s="1"/>
      <c r="H37" s="1"/>
      <c r="I37" s="184"/>
      <c r="J37" s="225" t="s">
        <v>125</v>
      </c>
      <c r="K37" s="257"/>
      <c r="L37" s="257"/>
      <c r="M37" s="257"/>
      <c r="N37" s="257"/>
      <c r="O37" s="257"/>
      <c r="P37" s="257"/>
      <c r="Q37" s="257"/>
      <c r="R37" s="257"/>
      <c r="S37" s="257"/>
      <c r="T37" s="257"/>
      <c r="U37" s="257"/>
      <c r="V37" s="7"/>
    </row>
    <row r="38" spans="1:22" ht="20.100000000000001" customHeight="1">
      <c r="A38" s="1"/>
      <c r="B38" s="1"/>
      <c r="C38" s="15"/>
      <c r="D38" s="36">
        <v>10</v>
      </c>
      <c r="E38" s="1" t="s">
        <v>20</v>
      </c>
      <c r="I38" s="183"/>
      <c r="J38" s="183"/>
      <c r="K38" s="183"/>
      <c r="L38" s="183"/>
      <c r="M38" s="183"/>
      <c r="N38" s="183"/>
      <c r="O38" s="183"/>
      <c r="P38" s="183"/>
      <c r="Q38" s="183"/>
      <c r="R38" s="183"/>
      <c r="S38" s="183"/>
      <c r="T38" s="183"/>
      <c r="U38" s="183"/>
      <c r="V38" s="7"/>
    </row>
    <row r="39" spans="1:22" ht="20.100000000000001" customHeight="1">
      <c r="A39" s="1"/>
      <c r="B39" s="1"/>
      <c r="C39" s="16"/>
      <c r="D39" s="1"/>
      <c r="E39" s="1"/>
      <c r="F39" s="1"/>
      <c r="G39" s="1"/>
      <c r="H39" s="1"/>
      <c r="I39" s="184"/>
      <c r="J39" s="225" t="s">
        <v>16</v>
      </c>
      <c r="K39" s="257"/>
      <c r="L39" s="257"/>
      <c r="M39" s="257"/>
      <c r="N39" s="257"/>
      <c r="O39" s="257"/>
      <c r="P39" s="257"/>
      <c r="Q39" s="257"/>
      <c r="R39" s="257"/>
      <c r="S39" s="257"/>
      <c r="T39" s="257"/>
      <c r="U39" s="257"/>
      <c r="V39" s="7"/>
    </row>
    <row r="40" spans="1:22" ht="20.100000000000001" customHeight="1">
      <c r="A40" s="1">
        <f>IF(AND($I40&lt;&gt;"一致する",$I40&lt;&gt;"一致しない"),1001,0)</f>
        <v>0</v>
      </c>
      <c r="B40" s="1"/>
      <c r="C40" s="15"/>
      <c r="D40" s="36">
        <v>11</v>
      </c>
      <c r="E40" s="1" t="s">
        <v>116</v>
      </c>
      <c r="I40" s="183" t="s">
        <v>117</v>
      </c>
      <c r="J40" s="183"/>
      <c r="K40" s="183"/>
      <c r="L40" s="183"/>
      <c r="M40" s="183"/>
      <c r="N40" s="1"/>
      <c r="O40" s="1"/>
      <c r="P40" s="1"/>
      <c r="Q40" s="1"/>
      <c r="R40" s="1"/>
      <c r="S40" s="1"/>
      <c r="T40" s="1"/>
      <c r="U40" s="1"/>
      <c r="V40" s="7"/>
    </row>
    <row r="41" spans="1:22" ht="20.100000000000001" customHeight="1">
      <c r="A41" s="1"/>
      <c r="B41" s="1"/>
      <c r="C41" s="16"/>
      <c r="D41" s="1"/>
      <c r="E41" s="1"/>
      <c r="F41" s="1"/>
      <c r="G41" s="1"/>
      <c r="H41" s="1"/>
      <c r="I41" s="184"/>
      <c r="J41" s="225" t="s">
        <v>254</v>
      </c>
      <c r="K41" s="257"/>
      <c r="L41" s="257"/>
      <c r="M41" s="257"/>
      <c r="N41" s="257"/>
      <c r="O41" s="257"/>
      <c r="P41" s="257"/>
      <c r="Q41" s="257"/>
      <c r="R41" s="257"/>
      <c r="S41" s="257"/>
      <c r="T41" s="257"/>
      <c r="U41" s="257"/>
      <c r="V41" s="7"/>
    </row>
    <row r="42" spans="1:22" ht="20.100000000000001" customHeight="1">
      <c r="A42" s="1"/>
      <c r="B42" s="1"/>
      <c r="C42" s="17"/>
      <c r="D42" s="37"/>
      <c r="E42" s="37"/>
      <c r="F42" s="37"/>
      <c r="G42" s="37"/>
      <c r="H42" s="37"/>
      <c r="I42" s="186"/>
      <c r="J42" s="186"/>
      <c r="K42" s="186"/>
      <c r="L42" s="186"/>
      <c r="M42" s="186"/>
      <c r="N42" s="186"/>
      <c r="O42" s="186"/>
      <c r="P42" s="186"/>
      <c r="Q42" s="186"/>
      <c r="R42" s="186"/>
      <c r="S42" s="186"/>
      <c r="T42" s="186"/>
      <c r="U42" s="186"/>
      <c r="V42" s="445"/>
    </row>
    <row r="43" spans="1:22" ht="20.100000000000001" customHeight="1">
      <c r="A43" s="1"/>
      <c r="B43" s="1"/>
      <c r="C43" s="1"/>
      <c r="D43" s="1"/>
      <c r="E43" s="1"/>
      <c r="F43" s="1"/>
      <c r="G43" s="1"/>
      <c r="H43" s="1"/>
      <c r="I43" s="101"/>
      <c r="J43" s="101"/>
      <c r="K43" s="101"/>
      <c r="L43" s="101"/>
      <c r="M43" s="101"/>
      <c r="N43" s="101"/>
      <c r="O43" s="101"/>
      <c r="P43" s="101"/>
      <c r="Q43" s="101"/>
      <c r="R43" s="101"/>
      <c r="S43" s="101"/>
      <c r="T43" s="101"/>
      <c r="U43" s="101"/>
      <c r="V43" s="1"/>
    </row>
    <row r="44" spans="1:22" ht="15" hidden="1" customHeight="1">
      <c r="A44" s="1"/>
      <c r="B44" s="1"/>
      <c r="C44" s="1"/>
      <c r="D44" s="1"/>
      <c r="E44" s="1"/>
      <c r="F44" s="1"/>
      <c r="G44" s="1"/>
      <c r="H44" s="1"/>
      <c r="I44" s="187"/>
      <c r="J44" s="1"/>
      <c r="K44" s="1"/>
      <c r="L44" s="1"/>
      <c r="M44" s="1"/>
      <c r="N44" s="1"/>
      <c r="O44" s="1"/>
      <c r="P44" s="1"/>
      <c r="Q44" s="1"/>
      <c r="R44" s="1"/>
      <c r="S44" s="1"/>
      <c r="T44" s="1"/>
      <c r="U44" s="1"/>
    </row>
    <row r="45" spans="1:22" ht="15" hidden="1" customHeight="1">
      <c r="A45" s="1"/>
      <c r="B45" s="1"/>
      <c r="C45" s="1"/>
      <c r="D45" s="1"/>
      <c r="E45" s="1"/>
      <c r="F45" s="1"/>
      <c r="G45" s="1"/>
      <c r="H45" s="1"/>
      <c r="I45" s="187"/>
      <c r="J45" s="101"/>
      <c r="K45" s="101"/>
      <c r="L45" s="101"/>
      <c r="M45" s="101"/>
      <c r="N45" s="101"/>
      <c r="O45" s="101"/>
      <c r="P45" s="101"/>
      <c r="Q45" s="101"/>
      <c r="R45" s="101"/>
      <c r="S45" s="101"/>
      <c r="T45" s="101"/>
      <c r="U45" s="1"/>
    </row>
    <row r="46" spans="1:22" ht="15" hidden="1" customHeight="1">
      <c r="A46" s="1"/>
      <c r="B46" s="1"/>
      <c r="C46" s="1"/>
      <c r="D46" s="1"/>
      <c r="E46" s="1"/>
      <c r="F46" s="1"/>
      <c r="G46" s="1"/>
      <c r="H46" s="1"/>
      <c r="I46" s="187"/>
      <c r="J46" s="1"/>
      <c r="K46" s="1"/>
      <c r="L46" s="1"/>
      <c r="M46" s="1"/>
      <c r="N46" s="1"/>
      <c r="O46" s="1"/>
      <c r="P46" s="1"/>
      <c r="Q46" s="1"/>
      <c r="R46" s="1"/>
      <c r="S46" s="1"/>
      <c r="T46" s="1"/>
      <c r="U46" s="1"/>
    </row>
    <row r="47" spans="1:22" ht="15" hidden="1" customHeight="1">
      <c r="A47" s="1"/>
      <c r="B47" s="1"/>
      <c r="C47" s="1"/>
      <c r="D47" s="1"/>
      <c r="E47" s="1"/>
      <c r="F47" s="1"/>
      <c r="G47" s="1"/>
      <c r="H47" s="1"/>
      <c r="I47" s="187"/>
      <c r="J47" s="1"/>
      <c r="K47" s="1"/>
      <c r="L47" s="1"/>
      <c r="M47" s="1"/>
      <c r="N47" s="1"/>
      <c r="O47" s="1"/>
      <c r="P47" s="1"/>
      <c r="Q47" s="1"/>
      <c r="R47" s="1"/>
      <c r="S47" s="1"/>
      <c r="T47" s="1"/>
      <c r="U47" s="1"/>
    </row>
    <row r="48" spans="1:22" ht="15" hidden="1" customHeight="1">
      <c r="A48" s="1"/>
      <c r="B48" s="1"/>
      <c r="C48" s="1"/>
      <c r="D48" s="1"/>
      <c r="E48" s="1"/>
      <c r="F48" s="1"/>
      <c r="G48" s="1"/>
      <c r="H48" s="1"/>
      <c r="I48" s="187"/>
      <c r="J48" s="101"/>
      <c r="K48" s="101"/>
      <c r="L48" s="101"/>
      <c r="M48" s="101"/>
      <c r="N48" s="101"/>
      <c r="O48" s="101"/>
      <c r="P48" s="101"/>
      <c r="Q48" s="101"/>
      <c r="R48" s="101"/>
      <c r="S48" s="101"/>
      <c r="T48" s="101"/>
      <c r="U48" s="1"/>
    </row>
    <row r="49" spans="1:22" ht="15" hidden="1" customHeight="1">
      <c r="A49" s="1"/>
      <c r="B49" s="1"/>
      <c r="C49" s="1"/>
      <c r="D49" s="1"/>
      <c r="E49" s="1"/>
      <c r="F49" s="1"/>
      <c r="G49" s="1"/>
      <c r="H49" s="1"/>
      <c r="I49" s="187"/>
      <c r="J49" s="1"/>
      <c r="K49" s="1"/>
      <c r="L49" s="1"/>
      <c r="M49" s="1"/>
      <c r="N49" s="1"/>
      <c r="O49" s="1"/>
      <c r="P49" s="1"/>
      <c r="Q49" s="1"/>
      <c r="R49" s="1"/>
      <c r="S49" s="1"/>
      <c r="T49" s="1"/>
      <c r="U49" s="1"/>
    </row>
    <row r="50" spans="1:22" ht="15" hidden="1" customHeight="1">
      <c r="A50" s="1"/>
      <c r="B50" s="1"/>
      <c r="C50" s="1"/>
      <c r="D50" s="1"/>
      <c r="E50" s="1"/>
      <c r="F50" s="1"/>
      <c r="G50" s="1"/>
      <c r="H50" s="1"/>
      <c r="I50" s="187"/>
      <c r="J50" s="1"/>
      <c r="K50" s="1"/>
      <c r="L50" s="1"/>
      <c r="M50" s="1"/>
      <c r="N50" s="1"/>
      <c r="O50" s="1"/>
      <c r="P50" s="1"/>
      <c r="Q50" s="1"/>
      <c r="R50" s="1"/>
      <c r="S50" s="1"/>
      <c r="T50" s="1"/>
      <c r="U50" s="1"/>
    </row>
    <row r="51" spans="1:22" ht="15" hidden="1" customHeight="1">
      <c r="A51" s="1"/>
      <c r="B51" s="1"/>
      <c r="C51" s="1"/>
      <c r="D51" s="1"/>
      <c r="E51" s="1"/>
      <c r="F51" s="1"/>
      <c r="G51" s="1"/>
      <c r="H51" s="1"/>
      <c r="I51" s="187"/>
      <c r="J51" s="101"/>
      <c r="K51" s="101"/>
      <c r="L51" s="101"/>
      <c r="M51" s="101"/>
      <c r="N51" s="101"/>
      <c r="O51" s="101"/>
      <c r="P51" s="101"/>
      <c r="Q51" s="101"/>
      <c r="R51" s="101"/>
      <c r="S51" s="101"/>
      <c r="T51" s="101"/>
      <c r="U51" s="1"/>
    </row>
    <row r="52" spans="1:22" ht="15" hidden="1" customHeight="1">
      <c r="A52" s="1"/>
      <c r="B52" s="1"/>
      <c r="C52" s="1"/>
      <c r="D52" s="1"/>
      <c r="E52" s="1"/>
      <c r="F52" s="1"/>
      <c r="G52" s="1"/>
      <c r="H52" s="1"/>
      <c r="I52" s="187"/>
      <c r="J52" s="1"/>
      <c r="K52" s="1"/>
      <c r="L52" s="1"/>
      <c r="M52" s="1"/>
      <c r="N52" s="1"/>
      <c r="O52" s="1"/>
      <c r="P52" s="1"/>
      <c r="Q52" s="1"/>
      <c r="R52" s="1"/>
      <c r="S52" s="1"/>
      <c r="T52" s="1"/>
      <c r="U52" s="1"/>
    </row>
    <row r="53" spans="1:22" ht="15" hidden="1" customHeight="1">
      <c r="A53" s="1"/>
      <c r="B53" s="1"/>
      <c r="C53" s="1"/>
      <c r="D53" s="1"/>
      <c r="E53" s="1"/>
      <c r="F53" s="1"/>
      <c r="G53" s="1"/>
      <c r="H53" s="1"/>
      <c r="I53" s="187"/>
      <c r="J53" s="1"/>
      <c r="K53" s="1"/>
      <c r="L53" s="1"/>
      <c r="M53" s="1"/>
      <c r="N53" s="1"/>
      <c r="O53" s="1"/>
      <c r="P53" s="1"/>
      <c r="Q53" s="1"/>
      <c r="R53" s="1"/>
      <c r="S53" s="1"/>
      <c r="T53" s="1"/>
      <c r="U53" s="1"/>
    </row>
    <row r="54" spans="1:22" ht="15" hidden="1" customHeight="1">
      <c r="A54" s="1"/>
      <c r="B54" s="1"/>
      <c r="C54" s="1"/>
      <c r="D54" s="1"/>
      <c r="E54" s="1"/>
      <c r="F54" s="1"/>
      <c r="G54" s="1"/>
      <c r="H54" s="1"/>
      <c r="I54" s="187"/>
      <c r="J54" s="1"/>
      <c r="K54" s="1"/>
      <c r="L54" s="1"/>
      <c r="M54" s="1"/>
      <c r="N54" s="1"/>
      <c r="O54" s="1"/>
      <c r="P54" s="1"/>
      <c r="Q54" s="1"/>
      <c r="R54" s="1"/>
      <c r="S54" s="1"/>
      <c r="T54" s="1"/>
      <c r="U54" s="1"/>
    </row>
    <row r="55" spans="1:22" ht="15" hidden="1" customHeight="1">
      <c r="A55" s="1"/>
      <c r="B55" s="1"/>
      <c r="C55" s="1"/>
      <c r="D55" s="1"/>
      <c r="E55" s="1"/>
      <c r="F55" s="1"/>
      <c r="G55" s="1"/>
      <c r="H55" s="1"/>
      <c r="I55" s="187"/>
      <c r="J55" s="101"/>
      <c r="K55" s="101"/>
      <c r="L55" s="101"/>
      <c r="M55" s="101"/>
      <c r="N55" s="101"/>
      <c r="O55" s="101"/>
      <c r="P55" s="101"/>
      <c r="Q55" s="101"/>
      <c r="R55" s="101"/>
      <c r="S55" s="101"/>
      <c r="T55" s="101"/>
      <c r="U55" s="1"/>
    </row>
    <row r="56" spans="1:22" ht="15" hidden="1" customHeight="1">
      <c r="A56" s="1"/>
      <c r="B56" s="1"/>
      <c r="C56" s="1"/>
      <c r="D56" s="1"/>
      <c r="E56" s="1"/>
      <c r="F56" s="1"/>
      <c r="G56" s="1"/>
      <c r="H56" s="1"/>
      <c r="I56" s="187"/>
      <c r="J56" s="1"/>
      <c r="K56" s="1"/>
      <c r="L56" s="1"/>
      <c r="M56" s="1"/>
      <c r="N56" s="1"/>
      <c r="O56" s="1"/>
      <c r="P56" s="1"/>
      <c r="Q56" s="1"/>
      <c r="R56" s="1"/>
      <c r="S56" s="1"/>
      <c r="T56" s="1"/>
      <c r="U56" s="1"/>
    </row>
    <row r="57" spans="1:22" ht="15" hidden="1" customHeight="1">
      <c r="A57" s="1"/>
      <c r="B57" s="1"/>
      <c r="C57" s="1"/>
      <c r="D57" s="1"/>
      <c r="E57" s="1"/>
      <c r="F57" s="1"/>
      <c r="G57" s="1"/>
      <c r="H57" s="1"/>
      <c r="I57" s="187"/>
      <c r="J57" s="1"/>
      <c r="K57" s="1"/>
      <c r="L57" s="1"/>
      <c r="M57" s="1"/>
      <c r="N57" s="1"/>
      <c r="O57" s="1"/>
      <c r="P57" s="1"/>
      <c r="Q57" s="1"/>
      <c r="R57" s="1"/>
      <c r="S57" s="1"/>
      <c r="T57" s="1"/>
      <c r="U57" s="1"/>
    </row>
    <row r="58" spans="1:22" ht="15" hidden="1" customHeight="1">
      <c r="A58" s="1"/>
      <c r="B58" s="1"/>
      <c r="C58" s="1"/>
      <c r="D58" s="1"/>
      <c r="E58" s="1"/>
      <c r="F58" s="1"/>
      <c r="G58" s="1"/>
      <c r="H58" s="1"/>
      <c r="I58" s="187"/>
      <c r="J58" s="101"/>
      <c r="K58" s="101"/>
      <c r="L58" s="101"/>
      <c r="M58" s="101"/>
      <c r="N58" s="101"/>
      <c r="O58" s="101"/>
      <c r="P58" s="101"/>
      <c r="Q58" s="101"/>
      <c r="R58" s="101"/>
      <c r="S58" s="101"/>
      <c r="T58" s="101"/>
      <c r="U58" s="1"/>
    </row>
    <row r="59" spans="1:22" ht="20.100000000000001" customHeight="1">
      <c r="A59" s="1"/>
      <c r="B59" s="1"/>
      <c r="C59" s="1"/>
      <c r="D59" s="1"/>
      <c r="E59" s="1"/>
      <c r="F59" s="1"/>
      <c r="G59" s="1"/>
      <c r="H59" s="1"/>
      <c r="I59" s="187"/>
      <c r="J59" s="1"/>
      <c r="K59" s="1"/>
      <c r="L59" s="1"/>
      <c r="M59" s="1"/>
      <c r="N59" s="1"/>
      <c r="O59" s="1"/>
      <c r="P59" s="1"/>
      <c r="Q59" s="1"/>
      <c r="R59" s="1"/>
      <c r="S59" s="1"/>
      <c r="T59" s="1"/>
      <c r="U59" s="1"/>
    </row>
    <row r="60" spans="1:22" ht="20.100000000000001" customHeight="1">
      <c r="A60" s="1"/>
      <c r="B60" s="1"/>
      <c r="C60" s="18" t="s">
        <v>41</v>
      </c>
      <c r="D60" s="38"/>
      <c r="E60" s="38"/>
      <c r="F60" s="38"/>
      <c r="G60" s="38"/>
      <c r="H60" s="158"/>
      <c r="I60" s="188"/>
    </row>
    <row r="61" spans="1:22" ht="20.100000000000001" customHeight="1">
      <c r="A61" s="1"/>
      <c r="B61" s="1"/>
      <c r="C61" s="14"/>
      <c r="D61" s="39"/>
      <c r="E61" s="35"/>
      <c r="F61" s="35"/>
      <c r="G61" s="35"/>
      <c r="H61" s="35"/>
      <c r="I61" s="189"/>
      <c r="J61" s="180"/>
      <c r="K61" s="180"/>
      <c r="L61" s="180"/>
      <c r="M61" s="180"/>
      <c r="N61" s="180"/>
      <c r="O61" s="180"/>
      <c r="P61" s="180"/>
      <c r="Q61" s="180"/>
      <c r="R61" s="180"/>
      <c r="S61" s="180"/>
      <c r="T61" s="180"/>
      <c r="U61" s="180"/>
      <c r="V61" s="451"/>
    </row>
    <row r="62" spans="1:22" ht="20.100000000000001" customHeight="1">
      <c r="A62" s="1"/>
      <c r="B62" s="1"/>
      <c r="C62" s="14"/>
      <c r="D62" s="39" t="s">
        <v>119</v>
      </c>
      <c r="E62" s="39"/>
      <c r="F62" s="39"/>
      <c r="G62" s="39"/>
      <c r="H62" s="39"/>
      <c r="I62" s="39"/>
      <c r="J62" s="39"/>
      <c r="K62" s="39"/>
      <c r="L62" s="39"/>
      <c r="M62" s="39"/>
      <c r="N62" s="39"/>
      <c r="O62" s="39"/>
      <c r="P62" s="39"/>
      <c r="Q62" s="39"/>
      <c r="R62" s="39"/>
      <c r="S62" s="39"/>
      <c r="T62" s="39"/>
      <c r="U62" s="39"/>
      <c r="V62" s="7"/>
    </row>
    <row r="63" spans="1:22" ht="20.100000000000001" customHeight="1">
      <c r="A63" s="1">
        <f>IF(AND(I63&lt;&gt;"しない",I63&lt;&gt;"する"),1001,0)</f>
        <v>1001</v>
      </c>
      <c r="B63" s="1"/>
      <c r="C63" s="14"/>
      <c r="D63" s="36">
        <v>1</v>
      </c>
      <c r="E63" s="1" t="s">
        <v>91</v>
      </c>
      <c r="F63" s="1"/>
      <c r="G63" s="1"/>
      <c r="H63" s="1"/>
      <c r="I63" s="183"/>
      <c r="J63" s="226"/>
      <c r="K63" s="226"/>
      <c r="L63" s="226"/>
      <c r="M63" s="226"/>
      <c r="N63" s="1"/>
      <c r="O63" s="1"/>
      <c r="P63" s="1"/>
      <c r="Q63" s="427"/>
      <c r="R63" s="427"/>
      <c r="S63" s="427"/>
      <c r="T63" s="427"/>
      <c r="U63" s="1"/>
      <c r="V63" s="7"/>
    </row>
    <row r="64" spans="1:22" ht="20.100000000000001" customHeight="1">
      <c r="A64" s="1"/>
      <c r="B64" s="1"/>
      <c r="C64" s="14"/>
      <c r="D64" s="1"/>
      <c r="E64" s="1"/>
      <c r="F64" s="1"/>
      <c r="G64" s="1"/>
      <c r="H64" s="1"/>
      <c r="I64" s="184"/>
      <c r="J64" s="225" t="s">
        <v>77</v>
      </c>
      <c r="K64" s="257"/>
      <c r="L64" s="257"/>
      <c r="M64" s="257"/>
      <c r="N64" s="257"/>
      <c r="O64" s="257"/>
      <c r="P64" s="257"/>
      <c r="Q64" s="257"/>
      <c r="R64" s="257"/>
      <c r="S64" s="257"/>
      <c r="T64" s="257"/>
      <c r="U64" s="1"/>
      <c r="V64" s="7"/>
    </row>
    <row r="65" spans="1:22" ht="15.75" hidden="1" customHeight="1">
      <c r="A65" s="1"/>
      <c r="B65" s="1"/>
      <c r="C65" s="14"/>
      <c r="D65" s="1"/>
      <c r="E65" s="1"/>
      <c r="F65" s="1"/>
      <c r="G65" s="1"/>
      <c r="H65" s="1"/>
      <c r="I65" s="184"/>
      <c r="J65" s="227"/>
      <c r="K65" s="227"/>
      <c r="L65" s="227"/>
      <c r="M65" s="227"/>
      <c r="N65" s="227"/>
      <c r="O65" s="227"/>
      <c r="P65" s="227"/>
      <c r="Q65" s="227"/>
      <c r="R65" s="227"/>
      <c r="S65" s="227"/>
      <c r="T65" s="227"/>
      <c r="U65" s="1"/>
      <c r="V65" s="7"/>
    </row>
    <row r="66" spans="1:22" ht="15.75" hidden="1" customHeight="1">
      <c r="A66" s="1"/>
      <c r="B66" s="1"/>
      <c r="C66" s="14"/>
      <c r="D66" s="1"/>
      <c r="E66" s="1"/>
      <c r="F66" s="1"/>
      <c r="G66" s="1"/>
      <c r="H66" s="1"/>
      <c r="I66" s="184"/>
      <c r="J66" s="227"/>
      <c r="K66" s="227"/>
      <c r="L66" s="227"/>
      <c r="M66" s="227"/>
      <c r="N66" s="227"/>
      <c r="O66" s="227"/>
      <c r="P66" s="227"/>
      <c r="Q66" s="227"/>
      <c r="R66" s="227"/>
      <c r="S66" s="227"/>
      <c r="T66" s="227"/>
      <c r="U66" s="1"/>
      <c r="V66" s="7"/>
    </row>
    <row r="67" spans="1:22" ht="15.75" hidden="1" customHeight="1">
      <c r="A67" s="1"/>
      <c r="B67" s="1"/>
      <c r="C67" s="14"/>
      <c r="D67" s="1"/>
      <c r="E67" s="1"/>
      <c r="F67" s="1"/>
      <c r="G67" s="1"/>
      <c r="H67" s="1"/>
      <c r="I67" s="184"/>
      <c r="J67" s="227"/>
      <c r="K67" s="227"/>
      <c r="L67" s="227"/>
      <c r="M67" s="227"/>
      <c r="N67" s="227"/>
      <c r="O67" s="227"/>
      <c r="P67" s="227"/>
      <c r="Q67" s="227"/>
      <c r="R67" s="227"/>
      <c r="S67" s="227"/>
      <c r="T67" s="227"/>
      <c r="U67" s="1"/>
      <c r="V67" s="7"/>
    </row>
    <row r="68" spans="1:22" ht="15.75" hidden="1" customHeight="1">
      <c r="A68" s="1"/>
      <c r="B68" s="1"/>
      <c r="C68" s="14"/>
      <c r="D68" s="1"/>
      <c r="E68" s="1"/>
      <c r="F68" s="1"/>
      <c r="G68" s="1"/>
      <c r="H68" s="1"/>
      <c r="I68" s="184"/>
      <c r="J68" s="227"/>
      <c r="K68" s="227"/>
      <c r="L68" s="227"/>
      <c r="M68" s="227"/>
      <c r="N68" s="227"/>
      <c r="O68" s="227"/>
      <c r="P68" s="227"/>
      <c r="Q68" s="227"/>
      <c r="R68" s="227"/>
      <c r="S68" s="227"/>
      <c r="T68" s="227"/>
      <c r="U68" s="1"/>
      <c r="V68" s="7"/>
    </row>
    <row r="69" spans="1:22" ht="20.100000000000001" customHeight="1">
      <c r="A69" s="1">
        <f>IF(OR(AND($I63="する",ISBLANK($I69)),AND($I63="しない",NOT(ISBLANK($I69)))),1001,0)</f>
        <v>0</v>
      </c>
      <c r="B69" s="1"/>
      <c r="C69" s="15"/>
      <c r="D69" s="36">
        <v>2</v>
      </c>
      <c r="E69" s="1" t="s">
        <v>7</v>
      </c>
      <c r="I69" s="181"/>
      <c r="J69" s="224"/>
      <c r="K69" s="224"/>
      <c r="L69" s="224"/>
      <c r="M69" s="224"/>
      <c r="N69" s="5"/>
      <c r="O69" s="5"/>
      <c r="P69" s="5"/>
      <c r="Q69" s="5"/>
      <c r="R69" s="5"/>
      <c r="S69" s="5"/>
      <c r="T69" s="5"/>
      <c r="U69" s="5"/>
      <c r="V69" s="7"/>
    </row>
    <row r="70" spans="1:22" ht="20.100000000000001" customHeight="1">
      <c r="A70" s="1"/>
      <c r="B70" s="1"/>
      <c r="C70" s="15"/>
      <c r="D70" s="36"/>
      <c r="E70" s="1"/>
      <c r="F70" s="1"/>
      <c r="G70" s="1"/>
      <c r="H70" s="1"/>
      <c r="I70" s="71"/>
      <c r="J70" s="225" t="s">
        <v>132</v>
      </c>
      <c r="K70" s="257"/>
      <c r="L70" s="257"/>
      <c r="M70" s="257"/>
      <c r="N70" s="257"/>
      <c r="O70" s="257"/>
      <c r="P70" s="257"/>
      <c r="Q70" s="257"/>
      <c r="R70" s="257"/>
      <c r="S70" s="257"/>
      <c r="T70" s="257"/>
      <c r="U70" s="257"/>
      <c r="V70" s="7"/>
    </row>
    <row r="71" spans="1:22" ht="20.100000000000001" customHeight="1">
      <c r="A71" s="1">
        <f>IF(OR(AND($I63="する",AND(I71&lt;&gt;"",OR(ISERROR(FIND("@"&amp;LEFT(I71,3)&amp;"@",都道府県3))=FALSE,ISERROR(FIND("@"&amp;LEFT(I71,4)&amp;"@",都道府県4))=FALSE))=FALSE),AND($I63="しない",NOT(ISBLANK($I71)))),1001,0)</f>
        <v>0</v>
      </c>
      <c r="B71" s="1"/>
      <c r="C71" s="15"/>
      <c r="D71" s="36">
        <v>3</v>
      </c>
      <c r="E71" s="1" t="s">
        <v>15</v>
      </c>
      <c r="I71" s="182"/>
      <c r="J71" s="182"/>
      <c r="K71" s="182"/>
      <c r="L71" s="182"/>
      <c r="M71" s="182"/>
      <c r="N71" s="182"/>
      <c r="O71" s="182"/>
      <c r="P71" s="182"/>
      <c r="Q71" s="182"/>
      <c r="R71" s="182"/>
      <c r="S71" s="182"/>
      <c r="T71" s="182"/>
      <c r="U71" s="182"/>
      <c r="V71" s="7"/>
    </row>
    <row r="72" spans="1:22" ht="20.100000000000001" customHeight="1">
      <c r="A72" s="1"/>
      <c r="B72" s="1"/>
      <c r="C72" s="15"/>
      <c r="D72" s="36"/>
      <c r="E72" s="1"/>
      <c r="F72" s="1"/>
      <c r="G72" s="1"/>
      <c r="H72" s="1"/>
      <c r="I72" s="71"/>
      <c r="J72" s="225" t="s">
        <v>262</v>
      </c>
      <c r="K72" s="257"/>
      <c r="L72" s="257"/>
      <c r="M72" s="257"/>
      <c r="N72" s="257"/>
      <c r="O72" s="257"/>
      <c r="P72" s="257"/>
      <c r="Q72" s="257"/>
      <c r="R72" s="257"/>
      <c r="S72" s="257"/>
      <c r="T72" s="257"/>
      <c r="U72" s="257"/>
      <c r="V72" s="7"/>
    </row>
    <row r="73" spans="1:22" ht="20.100000000000001" customHeight="1">
      <c r="A73" s="1">
        <f>IF(OR(AND($I63="する",ISBLANK($I73)),AND($I63="しない",NOT(ISBLANK($I73)))),1001,0)</f>
        <v>0</v>
      </c>
      <c r="B73" s="1"/>
      <c r="C73" s="15"/>
      <c r="D73" s="36">
        <v>4</v>
      </c>
      <c r="E73" s="1" t="s">
        <v>17</v>
      </c>
      <c r="I73" s="183"/>
      <c r="J73" s="183"/>
      <c r="K73" s="183"/>
      <c r="L73" s="183"/>
      <c r="M73" s="183"/>
      <c r="N73" s="183"/>
      <c r="O73" s="183"/>
      <c r="P73" s="183"/>
      <c r="Q73" s="183"/>
      <c r="R73" s="183"/>
      <c r="S73" s="183"/>
      <c r="T73" s="183"/>
      <c r="U73" s="183"/>
      <c r="V73" s="7"/>
    </row>
    <row r="74" spans="1:22" ht="30" customHeight="1">
      <c r="A74" s="1"/>
      <c r="B74" s="1"/>
      <c r="C74" s="16"/>
      <c r="D74" s="1"/>
      <c r="E74" s="1"/>
      <c r="F74" s="1"/>
      <c r="G74" s="1"/>
      <c r="H74" s="1"/>
      <c r="I74" s="184"/>
      <c r="J74" s="228" t="s">
        <v>255</v>
      </c>
      <c r="K74" s="225"/>
      <c r="L74" s="225"/>
      <c r="M74" s="225"/>
      <c r="N74" s="225"/>
      <c r="O74" s="225"/>
      <c r="P74" s="225"/>
      <c r="Q74" s="225"/>
      <c r="R74" s="225"/>
      <c r="S74" s="225"/>
      <c r="T74" s="225"/>
      <c r="U74" s="225"/>
      <c r="V74" s="7"/>
    </row>
    <row r="75" spans="1:22" ht="20.100000000000001" customHeight="1">
      <c r="A75" s="1">
        <f>IF(OR(AND($I63="する",ISBLANK($I75)),AND($I63="しない",NOT(ISBLANK($I75)))),1001,0)</f>
        <v>0</v>
      </c>
      <c r="B75" s="1"/>
      <c r="C75" s="15"/>
      <c r="D75" s="36">
        <v>5</v>
      </c>
      <c r="E75" s="1" t="s">
        <v>13</v>
      </c>
      <c r="I75" s="183"/>
      <c r="J75" s="183"/>
      <c r="K75" s="183"/>
      <c r="L75" s="183"/>
      <c r="M75" s="183"/>
      <c r="N75" s="183"/>
      <c r="O75" s="183"/>
      <c r="P75" s="183"/>
      <c r="Q75" s="183"/>
      <c r="R75" s="183"/>
      <c r="S75" s="183"/>
      <c r="T75" s="183"/>
      <c r="U75" s="183"/>
      <c r="V75" s="7"/>
    </row>
    <row r="76" spans="1:22" ht="30" customHeight="1">
      <c r="A76" s="1"/>
      <c r="B76" s="1"/>
      <c r="C76" s="16"/>
      <c r="D76" s="1"/>
      <c r="E76" s="1"/>
      <c r="F76" s="1"/>
      <c r="G76" s="1"/>
      <c r="H76" s="1"/>
      <c r="I76" s="190"/>
      <c r="J76" s="228" t="s">
        <v>10</v>
      </c>
      <c r="K76" s="228"/>
      <c r="L76" s="228"/>
      <c r="M76" s="228"/>
      <c r="N76" s="228"/>
      <c r="O76" s="228"/>
      <c r="P76" s="228"/>
      <c r="Q76" s="228"/>
      <c r="R76" s="228"/>
      <c r="S76" s="228"/>
      <c r="T76" s="228"/>
      <c r="U76" s="228"/>
      <c r="V76" s="7"/>
    </row>
    <row r="77" spans="1:22" ht="20.100000000000001" customHeight="1">
      <c r="A77" s="1">
        <f>IF(OR(AND($I63="する",ISBLANK($I77)),AND($I63="しない",NOT(ISBLANK($I77)))),1001,0)</f>
        <v>0</v>
      </c>
      <c r="B77" s="1"/>
      <c r="C77" s="15"/>
      <c r="D77" s="36">
        <v>6</v>
      </c>
      <c r="E77" s="1" t="s">
        <v>92</v>
      </c>
      <c r="I77" s="183"/>
      <c r="J77" s="183"/>
      <c r="K77" s="183"/>
      <c r="L77" s="183"/>
      <c r="M77" s="183"/>
      <c r="N77" s="183"/>
      <c r="O77" s="183"/>
      <c r="P77" s="183"/>
      <c r="Q77" s="183"/>
      <c r="R77" s="183"/>
      <c r="S77" s="183"/>
      <c r="T77" s="183"/>
      <c r="U77" s="183"/>
      <c r="V77" s="7"/>
    </row>
    <row r="78" spans="1:22" ht="20.100000000000001" customHeight="1">
      <c r="A78" s="1"/>
      <c r="B78" s="1"/>
      <c r="C78" s="16"/>
      <c r="D78" s="1"/>
      <c r="E78" s="1"/>
      <c r="F78" s="1"/>
      <c r="G78" s="1"/>
      <c r="H78" s="1"/>
      <c r="I78" s="184"/>
      <c r="J78" s="225" t="s">
        <v>134</v>
      </c>
      <c r="K78" s="257"/>
      <c r="L78" s="257"/>
      <c r="M78" s="257"/>
      <c r="N78" s="257"/>
      <c r="O78" s="257"/>
      <c r="P78" s="257"/>
      <c r="Q78" s="257"/>
      <c r="R78" s="257"/>
      <c r="S78" s="257"/>
      <c r="T78" s="257"/>
      <c r="U78" s="257"/>
      <c r="V78" s="7"/>
    </row>
    <row r="79" spans="1:22" ht="20.100000000000001" customHeight="1">
      <c r="A79" s="1">
        <f>IF(OR(AND($I63="する",ISBLANK($I79)),AND($I63="しない",NOT(ISBLANK($I79)))),1001,0)</f>
        <v>0</v>
      </c>
      <c r="B79" s="1"/>
      <c r="C79" s="15"/>
      <c r="D79" s="36">
        <v>7</v>
      </c>
      <c r="E79" s="1" t="s">
        <v>93</v>
      </c>
      <c r="I79" s="183"/>
      <c r="J79" s="183"/>
      <c r="K79" s="183"/>
      <c r="L79" s="183"/>
      <c r="M79" s="183"/>
      <c r="N79" s="183"/>
      <c r="O79" s="183"/>
      <c r="P79" s="183"/>
      <c r="Q79" s="183"/>
      <c r="R79" s="183"/>
      <c r="S79" s="183"/>
      <c r="T79" s="183"/>
      <c r="U79" s="183"/>
      <c r="V79" s="7"/>
    </row>
    <row r="80" spans="1:22" ht="20.100000000000001" customHeight="1">
      <c r="A80" s="1"/>
      <c r="B80" s="1"/>
      <c r="C80" s="16"/>
      <c r="D80" s="1"/>
      <c r="E80" s="1"/>
      <c r="F80" s="1"/>
      <c r="G80" s="1"/>
      <c r="H80" s="1"/>
      <c r="I80" s="184"/>
      <c r="J80" s="225" t="s">
        <v>23</v>
      </c>
      <c r="K80" s="257"/>
      <c r="L80" s="257"/>
      <c r="M80" s="257"/>
      <c r="N80" s="257"/>
      <c r="O80" s="257"/>
      <c r="P80" s="257"/>
      <c r="Q80" s="257"/>
      <c r="R80" s="257"/>
      <c r="S80" s="257"/>
      <c r="T80" s="257"/>
      <c r="U80" s="257"/>
      <c r="V80" s="7"/>
    </row>
    <row r="81" spans="1:22" ht="20.100000000000001" customHeight="1">
      <c r="A81" s="1">
        <f>IF(OR(AND($I63="する",ISBLANK($I81)),AND($I63="しない",NOT(ISBLANK($I81)))),1001,0)</f>
        <v>0</v>
      </c>
      <c r="B81" s="1"/>
      <c r="C81" s="15"/>
      <c r="D81" s="36">
        <v>8</v>
      </c>
      <c r="E81" s="1" t="s">
        <v>94</v>
      </c>
      <c r="I81" s="183"/>
      <c r="J81" s="183"/>
      <c r="K81" s="183"/>
      <c r="L81" s="183"/>
      <c r="M81" s="183"/>
      <c r="N81" s="183"/>
      <c r="O81" s="183"/>
      <c r="P81" s="183"/>
      <c r="Q81" s="183"/>
      <c r="R81" s="183"/>
      <c r="S81" s="183"/>
      <c r="T81" s="183"/>
      <c r="U81" s="183"/>
      <c r="V81" s="7"/>
    </row>
    <row r="82" spans="1:22" ht="20.100000000000001" customHeight="1">
      <c r="A82" s="1"/>
      <c r="B82" s="1"/>
      <c r="C82" s="16"/>
      <c r="D82" s="1"/>
      <c r="E82" s="1"/>
      <c r="F82" s="1"/>
      <c r="G82" s="1"/>
      <c r="H82" s="1"/>
      <c r="I82" s="184"/>
      <c r="J82" s="225" t="s">
        <v>24</v>
      </c>
      <c r="K82" s="257"/>
      <c r="L82" s="257"/>
      <c r="M82" s="257"/>
      <c r="N82" s="257"/>
      <c r="O82" s="257"/>
      <c r="P82" s="257"/>
      <c r="Q82" s="257"/>
      <c r="R82" s="257"/>
      <c r="S82" s="257"/>
      <c r="T82" s="257"/>
      <c r="U82" s="257"/>
      <c r="V82" s="7"/>
    </row>
    <row r="83" spans="1:22" ht="20.100000000000001" customHeight="1">
      <c r="A83" s="1">
        <f>IF(OR(AND($I63="する",NOT(AND(I83&lt;&gt;"",ISNUMBER(VALUE(SUBSTITUTE(I83,"-","")))))),AND($I63="しない",NOT(ISBLANK($I83)))),1001,0)</f>
        <v>0</v>
      </c>
      <c r="B83" s="1"/>
      <c r="C83" s="15"/>
      <c r="D83" s="36">
        <v>9</v>
      </c>
      <c r="E83" s="1" t="s">
        <v>19</v>
      </c>
      <c r="I83" s="183"/>
      <c r="J83" s="183"/>
      <c r="K83" s="183"/>
      <c r="L83" s="183"/>
      <c r="M83" s="183"/>
      <c r="N83" s="5"/>
      <c r="O83" s="5"/>
      <c r="P83" s="5"/>
      <c r="Q83" s="5"/>
      <c r="R83" s="5"/>
      <c r="S83" s="5"/>
      <c r="T83" s="5"/>
      <c r="U83" s="5"/>
      <c r="V83" s="7"/>
    </row>
    <row r="84" spans="1:22" ht="20.100000000000001" customHeight="1">
      <c r="A84" s="1"/>
      <c r="B84" s="1"/>
      <c r="C84" s="16"/>
      <c r="D84" s="1"/>
      <c r="E84" s="1"/>
      <c r="F84" s="1"/>
      <c r="G84" s="1"/>
      <c r="H84" s="1"/>
      <c r="I84" s="71"/>
      <c r="J84" s="225" t="s">
        <v>131</v>
      </c>
      <c r="K84" s="257"/>
      <c r="L84" s="257"/>
      <c r="M84" s="257"/>
      <c r="N84" s="257"/>
      <c r="O84" s="257"/>
      <c r="P84" s="257"/>
      <c r="Q84" s="257"/>
      <c r="R84" s="257"/>
      <c r="S84" s="257"/>
      <c r="T84" s="257"/>
      <c r="U84" s="257"/>
      <c r="V84" s="7"/>
    </row>
    <row r="85" spans="1:22" ht="20.100000000000001" customHeight="1">
      <c r="A85" s="1">
        <f>IF(OR(AND($I63="する",AND(I85&lt;&gt;"",NOT(ISNUMBER(VALUE(SUBSTITUTE(I85,"-","")))))),AND($I63="しない",NOT(ISBLANK($I85)))),1001,0)</f>
        <v>0</v>
      </c>
      <c r="B85" s="1"/>
      <c r="C85" s="15"/>
      <c r="D85" s="36">
        <v>10</v>
      </c>
      <c r="E85" s="1" t="s">
        <v>8</v>
      </c>
      <c r="I85" s="183"/>
      <c r="J85" s="183"/>
      <c r="K85" s="183"/>
      <c r="L85" s="183"/>
      <c r="M85" s="183"/>
      <c r="N85" s="5"/>
      <c r="O85" s="5"/>
      <c r="P85" s="5"/>
      <c r="Q85" s="5"/>
      <c r="R85" s="5"/>
      <c r="S85" s="5"/>
      <c r="T85" s="5"/>
      <c r="U85" s="5"/>
      <c r="V85" s="7"/>
    </row>
    <row r="86" spans="1:22" s="2" customFormat="1" ht="20.100000000000001" customHeight="1">
      <c r="A86" s="2"/>
      <c r="B86" s="2"/>
      <c r="C86" s="19"/>
      <c r="D86" s="2"/>
      <c r="E86" s="2"/>
      <c r="F86" s="2"/>
      <c r="G86" s="2"/>
      <c r="H86" s="2"/>
      <c r="I86" s="185"/>
      <c r="J86" s="225" t="s">
        <v>125</v>
      </c>
      <c r="K86" s="257"/>
      <c r="L86" s="257"/>
      <c r="M86" s="257"/>
      <c r="N86" s="257"/>
      <c r="O86" s="257"/>
      <c r="P86" s="257"/>
      <c r="Q86" s="257"/>
      <c r="R86" s="257"/>
      <c r="S86" s="257"/>
      <c r="T86" s="257"/>
      <c r="U86" s="257"/>
      <c r="V86" s="476"/>
    </row>
    <row r="87" spans="1:22" ht="20.100000000000001" customHeight="1">
      <c r="A87" s="1">
        <f>IF(AND(I63="しない",NOT(ISBLANK($I87))),1001,0)</f>
        <v>0</v>
      </c>
      <c r="B87" s="1"/>
      <c r="C87" s="15"/>
      <c r="D87" s="36">
        <v>11</v>
      </c>
      <c r="E87" s="1" t="s">
        <v>20</v>
      </c>
      <c r="I87" s="183"/>
      <c r="J87" s="183"/>
      <c r="K87" s="183"/>
      <c r="L87" s="183"/>
      <c r="M87" s="183"/>
      <c r="N87" s="183"/>
      <c r="O87" s="183"/>
      <c r="P87" s="183"/>
      <c r="Q87" s="183"/>
      <c r="R87" s="183"/>
      <c r="S87" s="183"/>
      <c r="T87" s="183"/>
      <c r="U87" s="183"/>
      <c r="V87" s="7"/>
    </row>
    <row r="88" spans="1:22" ht="20.100000000000001" customHeight="1">
      <c r="A88" s="1"/>
      <c r="B88" s="1"/>
      <c r="C88" s="16"/>
      <c r="D88" s="1"/>
      <c r="E88" s="1"/>
      <c r="F88" s="1"/>
      <c r="G88" s="1"/>
      <c r="H88" s="1"/>
      <c r="I88" s="184"/>
      <c r="J88" s="225" t="s">
        <v>16</v>
      </c>
      <c r="K88" s="257"/>
      <c r="L88" s="257"/>
      <c r="M88" s="257"/>
      <c r="N88" s="257"/>
      <c r="O88" s="257"/>
      <c r="P88" s="257"/>
      <c r="Q88" s="257"/>
      <c r="R88" s="257"/>
      <c r="S88" s="257"/>
      <c r="T88" s="257"/>
      <c r="U88" s="257"/>
      <c r="V88" s="7"/>
    </row>
    <row r="89" spans="1:22" ht="20.100000000000001" customHeight="1">
      <c r="A89" s="1"/>
      <c r="B89" s="1"/>
      <c r="C89" s="17"/>
      <c r="D89" s="37"/>
      <c r="E89" s="37"/>
      <c r="F89" s="37"/>
      <c r="G89" s="37"/>
      <c r="H89" s="37"/>
      <c r="I89" s="186"/>
      <c r="J89" s="186"/>
      <c r="K89" s="186"/>
      <c r="L89" s="186"/>
      <c r="M89" s="186"/>
      <c r="N89" s="186"/>
      <c r="O89" s="186"/>
      <c r="P89" s="186"/>
      <c r="Q89" s="186"/>
      <c r="R89" s="186"/>
      <c r="S89" s="186"/>
      <c r="T89" s="186"/>
      <c r="U89" s="186"/>
      <c r="V89" s="445"/>
    </row>
    <row r="90" spans="1:22" ht="20.100000000000001" customHeight="1">
      <c r="A90" s="1"/>
      <c r="B90" s="1"/>
      <c r="C90" s="1"/>
      <c r="D90" s="1"/>
      <c r="E90" s="1"/>
      <c r="F90" s="1"/>
      <c r="G90" s="1"/>
      <c r="H90" s="1"/>
      <c r="I90" s="101"/>
      <c r="J90" s="101"/>
      <c r="K90" s="101"/>
      <c r="L90" s="101"/>
      <c r="M90" s="101"/>
      <c r="N90" s="101"/>
      <c r="O90" s="101"/>
      <c r="P90" s="101"/>
      <c r="Q90" s="101"/>
      <c r="R90" s="101"/>
      <c r="S90" s="101"/>
      <c r="T90" s="101"/>
      <c r="U90" s="101"/>
      <c r="V90" s="1"/>
    </row>
    <row r="91" spans="1:22" ht="15" hidden="1" customHeight="1">
      <c r="A91" s="1"/>
      <c r="B91" s="1"/>
      <c r="C91" s="1"/>
      <c r="D91" s="1"/>
      <c r="E91" s="1"/>
      <c r="F91" s="1"/>
      <c r="G91" s="1"/>
      <c r="H91" s="1"/>
      <c r="I91" s="187"/>
      <c r="J91" s="1"/>
      <c r="K91" s="1"/>
      <c r="L91" s="1"/>
      <c r="M91" s="1"/>
      <c r="N91" s="1"/>
      <c r="O91" s="1"/>
      <c r="P91" s="1"/>
      <c r="Q91" s="1"/>
      <c r="R91" s="1"/>
      <c r="S91" s="1"/>
      <c r="T91" s="1"/>
      <c r="U91" s="1"/>
    </row>
    <row r="92" spans="1:22" ht="15" hidden="1" customHeight="1">
      <c r="A92" s="1"/>
      <c r="B92" s="1"/>
      <c r="C92" s="1"/>
      <c r="D92" s="1"/>
      <c r="E92" s="1"/>
      <c r="F92" s="1"/>
      <c r="G92" s="1"/>
      <c r="H92" s="1"/>
      <c r="I92" s="187"/>
      <c r="J92" s="101"/>
      <c r="K92" s="101"/>
      <c r="L92" s="101"/>
      <c r="M92" s="101"/>
      <c r="N92" s="101"/>
      <c r="O92" s="101"/>
      <c r="P92" s="101"/>
      <c r="Q92" s="101"/>
      <c r="R92" s="101"/>
      <c r="S92" s="101"/>
      <c r="T92" s="101"/>
      <c r="U92" s="1"/>
    </row>
    <row r="93" spans="1:22" ht="15" hidden="1" customHeight="1">
      <c r="A93" s="1"/>
      <c r="B93" s="1"/>
      <c r="C93" s="1"/>
      <c r="D93" s="1"/>
      <c r="E93" s="1"/>
      <c r="F93" s="1"/>
      <c r="G93" s="1"/>
      <c r="H93" s="1"/>
      <c r="I93" s="187"/>
      <c r="J93" s="1"/>
      <c r="K93" s="1"/>
      <c r="L93" s="1"/>
      <c r="M93" s="1"/>
      <c r="N93" s="1"/>
      <c r="O93" s="1"/>
      <c r="P93" s="1"/>
      <c r="Q93" s="1"/>
      <c r="R93" s="1"/>
      <c r="S93" s="1"/>
      <c r="T93" s="1"/>
      <c r="U93" s="1"/>
    </row>
    <row r="94" spans="1:22" ht="15" hidden="1" customHeight="1">
      <c r="A94" s="1"/>
      <c r="B94" s="1"/>
      <c r="C94" s="1"/>
      <c r="D94" s="1"/>
      <c r="E94" s="1"/>
      <c r="F94" s="1"/>
      <c r="G94" s="1"/>
      <c r="H94" s="1"/>
      <c r="I94" s="187"/>
      <c r="J94" s="1"/>
      <c r="K94" s="1"/>
      <c r="L94" s="1"/>
      <c r="M94" s="1"/>
      <c r="N94" s="1"/>
      <c r="O94" s="1"/>
      <c r="P94" s="1"/>
      <c r="Q94" s="1"/>
      <c r="R94" s="1"/>
      <c r="S94" s="1"/>
      <c r="T94" s="1"/>
      <c r="U94" s="1"/>
    </row>
    <row r="95" spans="1:22" ht="15" hidden="1" customHeight="1">
      <c r="A95" s="1"/>
      <c r="B95" s="1"/>
      <c r="C95" s="1"/>
      <c r="D95" s="1"/>
      <c r="E95" s="1"/>
      <c r="F95" s="1"/>
      <c r="G95" s="1"/>
      <c r="H95" s="1"/>
      <c r="I95" s="187"/>
      <c r="J95" s="101"/>
      <c r="K95" s="101"/>
      <c r="L95" s="101"/>
      <c r="M95" s="101"/>
      <c r="N95" s="101"/>
      <c r="O95" s="101"/>
      <c r="P95" s="101"/>
      <c r="Q95" s="101"/>
      <c r="R95" s="101"/>
      <c r="S95" s="101"/>
      <c r="T95" s="101"/>
      <c r="U95" s="1"/>
    </row>
    <row r="96" spans="1:22" ht="15" hidden="1" customHeight="1">
      <c r="A96" s="1"/>
      <c r="B96" s="1"/>
      <c r="C96" s="1"/>
      <c r="D96" s="1"/>
      <c r="E96" s="1"/>
      <c r="F96" s="1"/>
      <c r="G96" s="1"/>
      <c r="H96" s="1"/>
      <c r="I96" s="187"/>
      <c r="J96" s="1"/>
      <c r="K96" s="1"/>
      <c r="L96" s="1"/>
      <c r="M96" s="1"/>
      <c r="N96" s="1"/>
      <c r="O96" s="1"/>
      <c r="P96" s="1"/>
      <c r="Q96" s="1"/>
      <c r="R96" s="1"/>
      <c r="S96" s="1"/>
      <c r="T96" s="1"/>
      <c r="U96" s="1"/>
    </row>
    <row r="97" spans="1:22" ht="15" hidden="1" customHeight="1">
      <c r="A97" s="1"/>
      <c r="B97" s="1"/>
      <c r="C97" s="1"/>
      <c r="D97" s="1"/>
      <c r="E97" s="1"/>
      <c r="F97" s="1"/>
      <c r="G97" s="1"/>
      <c r="H97" s="1"/>
      <c r="I97" s="187"/>
      <c r="J97" s="1"/>
      <c r="K97" s="1"/>
      <c r="L97" s="1"/>
      <c r="M97" s="1"/>
      <c r="N97" s="1"/>
      <c r="O97" s="1"/>
      <c r="P97" s="1"/>
      <c r="Q97" s="1"/>
      <c r="R97" s="1"/>
      <c r="S97" s="1"/>
      <c r="T97" s="1"/>
      <c r="U97" s="1"/>
    </row>
    <row r="98" spans="1:22" ht="15" hidden="1" customHeight="1">
      <c r="A98" s="1"/>
      <c r="B98" s="1"/>
      <c r="C98" s="1"/>
      <c r="D98" s="1"/>
      <c r="E98" s="1"/>
      <c r="F98" s="1"/>
      <c r="G98" s="1"/>
      <c r="H98" s="1"/>
      <c r="I98" s="187"/>
      <c r="J98" s="101"/>
      <c r="K98" s="101"/>
      <c r="L98" s="101"/>
      <c r="M98" s="101"/>
      <c r="N98" s="101"/>
      <c r="O98" s="101"/>
      <c r="P98" s="101"/>
      <c r="Q98" s="101"/>
      <c r="R98" s="101"/>
      <c r="S98" s="101"/>
      <c r="T98" s="101"/>
      <c r="U98" s="1"/>
    </row>
    <row r="99" spans="1:22" ht="15" hidden="1" customHeight="1">
      <c r="A99" s="1"/>
      <c r="B99" s="1"/>
      <c r="C99" s="1"/>
      <c r="D99" s="1"/>
      <c r="E99" s="1"/>
      <c r="F99" s="1"/>
      <c r="G99" s="1"/>
      <c r="H99" s="1"/>
      <c r="I99" s="187"/>
      <c r="J99" s="1"/>
      <c r="K99" s="1"/>
      <c r="L99" s="1"/>
      <c r="M99" s="1"/>
      <c r="N99" s="1"/>
      <c r="O99" s="1"/>
      <c r="P99" s="1"/>
      <c r="Q99" s="1"/>
      <c r="R99" s="1"/>
      <c r="S99" s="1"/>
      <c r="T99" s="1"/>
      <c r="U99" s="1"/>
    </row>
    <row r="100" spans="1:22" ht="15" hidden="1" customHeight="1">
      <c r="A100" s="1"/>
      <c r="B100" s="1"/>
      <c r="C100" s="1"/>
      <c r="D100" s="1"/>
      <c r="E100" s="1"/>
      <c r="F100" s="1"/>
      <c r="G100" s="1"/>
      <c r="H100" s="1"/>
      <c r="I100" s="187"/>
      <c r="J100" s="1"/>
      <c r="K100" s="1"/>
      <c r="L100" s="1"/>
      <c r="M100" s="1"/>
      <c r="N100" s="1"/>
      <c r="O100" s="1"/>
      <c r="P100" s="1"/>
      <c r="Q100" s="1"/>
      <c r="R100" s="1"/>
      <c r="S100" s="1"/>
      <c r="T100" s="1"/>
      <c r="U100" s="1"/>
    </row>
    <row r="101" spans="1:22" ht="15" hidden="1" customHeight="1">
      <c r="A101" s="1"/>
      <c r="B101" s="1"/>
      <c r="C101" s="1"/>
      <c r="D101" s="1"/>
      <c r="E101" s="1"/>
      <c r="F101" s="1"/>
      <c r="G101" s="1"/>
      <c r="H101" s="1"/>
      <c r="I101" s="187"/>
      <c r="J101" s="1"/>
      <c r="K101" s="1"/>
      <c r="L101" s="1"/>
      <c r="M101" s="1"/>
      <c r="N101" s="1"/>
      <c r="O101" s="1"/>
      <c r="P101" s="1"/>
      <c r="Q101" s="1"/>
      <c r="R101" s="1"/>
      <c r="S101" s="1"/>
      <c r="T101" s="1"/>
      <c r="U101" s="1"/>
    </row>
    <row r="102" spans="1:22" ht="15" hidden="1" customHeight="1">
      <c r="A102" s="1"/>
      <c r="B102" s="1"/>
      <c r="C102" s="1"/>
      <c r="D102" s="1"/>
      <c r="E102" s="1"/>
      <c r="F102" s="1"/>
      <c r="G102" s="1"/>
      <c r="H102" s="1"/>
      <c r="I102" s="187"/>
      <c r="J102" s="101"/>
      <c r="K102" s="101"/>
      <c r="L102" s="101"/>
      <c r="M102" s="101"/>
      <c r="N102" s="101"/>
      <c r="O102" s="101"/>
      <c r="P102" s="101"/>
      <c r="Q102" s="101"/>
      <c r="R102" s="101"/>
      <c r="S102" s="101"/>
      <c r="T102" s="101"/>
      <c r="U102" s="1"/>
    </row>
    <row r="103" spans="1:22" ht="15" hidden="1" customHeight="1">
      <c r="A103" s="1"/>
      <c r="B103" s="1"/>
      <c r="C103" s="1"/>
      <c r="D103" s="1"/>
      <c r="E103" s="1"/>
      <c r="F103" s="1"/>
      <c r="G103" s="1"/>
      <c r="H103" s="1"/>
      <c r="I103" s="187"/>
      <c r="J103" s="1"/>
      <c r="K103" s="1"/>
      <c r="L103" s="1"/>
      <c r="M103" s="1"/>
      <c r="N103" s="1"/>
      <c r="O103" s="1"/>
      <c r="P103" s="1"/>
      <c r="Q103" s="1"/>
      <c r="R103" s="1"/>
      <c r="S103" s="1"/>
      <c r="T103" s="1"/>
      <c r="U103" s="1"/>
    </row>
    <row r="104" spans="1:22" ht="15" hidden="1" customHeight="1">
      <c r="A104" s="1"/>
      <c r="B104" s="1"/>
      <c r="C104" s="1"/>
      <c r="D104" s="1"/>
      <c r="E104" s="1"/>
      <c r="F104" s="1"/>
      <c r="G104" s="1"/>
      <c r="H104" s="1"/>
      <c r="I104" s="187"/>
      <c r="J104" s="1"/>
      <c r="K104" s="1"/>
      <c r="L104" s="1"/>
      <c r="M104" s="1"/>
      <c r="N104" s="1"/>
      <c r="O104" s="1"/>
      <c r="P104" s="1"/>
      <c r="Q104" s="1"/>
      <c r="R104" s="1"/>
      <c r="S104" s="1"/>
      <c r="T104" s="1"/>
      <c r="U104" s="1"/>
    </row>
    <row r="105" spans="1:22" ht="15" hidden="1" customHeight="1">
      <c r="A105" s="1"/>
      <c r="B105" s="1"/>
      <c r="C105" s="1"/>
      <c r="D105" s="1"/>
      <c r="E105" s="1"/>
      <c r="F105" s="1"/>
      <c r="G105" s="1"/>
      <c r="H105" s="1"/>
      <c r="I105" s="187"/>
      <c r="J105" s="101"/>
      <c r="K105" s="101"/>
      <c r="L105" s="101"/>
      <c r="M105" s="101"/>
      <c r="N105" s="101"/>
      <c r="O105" s="101"/>
      <c r="P105" s="101"/>
      <c r="Q105" s="101"/>
      <c r="R105" s="101"/>
      <c r="S105" s="101"/>
      <c r="T105" s="101"/>
      <c r="U105" s="1"/>
    </row>
    <row r="106" spans="1:22" ht="15" hidden="1" customHeight="1">
      <c r="A106" s="1"/>
      <c r="B106" s="1"/>
      <c r="C106" s="1"/>
      <c r="D106" s="1"/>
      <c r="E106" s="1"/>
      <c r="F106" s="1"/>
      <c r="G106" s="1"/>
      <c r="H106" s="1"/>
      <c r="I106" s="187"/>
      <c r="J106" s="101"/>
      <c r="K106" s="101"/>
      <c r="L106" s="101"/>
      <c r="M106" s="101"/>
      <c r="N106" s="101"/>
      <c r="O106" s="101"/>
      <c r="P106" s="101"/>
      <c r="Q106" s="101"/>
      <c r="R106" s="101"/>
      <c r="S106" s="101"/>
      <c r="T106" s="101"/>
      <c r="U106" s="1"/>
    </row>
    <row r="107" spans="1:22" ht="15" hidden="1" customHeight="1">
      <c r="A107" s="1"/>
      <c r="B107" s="1"/>
      <c r="C107" s="1"/>
      <c r="D107" s="1"/>
      <c r="E107" s="1"/>
      <c r="F107" s="1"/>
      <c r="G107" s="1"/>
      <c r="H107" s="1"/>
      <c r="I107" s="187"/>
      <c r="J107" s="101"/>
      <c r="K107" s="101"/>
      <c r="L107" s="101"/>
      <c r="M107" s="101"/>
      <c r="N107" s="101"/>
      <c r="O107" s="101"/>
      <c r="P107" s="101"/>
      <c r="Q107" s="101"/>
      <c r="R107" s="101"/>
      <c r="S107" s="101"/>
      <c r="T107" s="101"/>
      <c r="U107" s="1"/>
    </row>
    <row r="108" spans="1:22" ht="20.100000000000001" customHeight="1">
      <c r="A108" s="1"/>
      <c r="B108" s="1"/>
      <c r="C108" s="1"/>
      <c r="D108" s="1"/>
      <c r="E108" s="1"/>
      <c r="F108" s="1"/>
      <c r="G108" s="1"/>
      <c r="H108" s="1"/>
      <c r="I108" s="187"/>
      <c r="J108" s="1"/>
      <c r="K108" s="1"/>
      <c r="L108" s="1"/>
      <c r="M108" s="1"/>
      <c r="N108" s="1"/>
      <c r="O108" s="1"/>
      <c r="P108" s="1"/>
      <c r="Q108" s="1"/>
      <c r="R108" s="1"/>
      <c r="S108" s="1"/>
      <c r="T108" s="1"/>
      <c r="U108" s="1"/>
    </row>
    <row r="109" spans="1:22" ht="20.100000000000001" customHeight="1">
      <c r="A109" s="1"/>
      <c r="B109" s="1"/>
      <c r="C109" s="18" t="s">
        <v>57</v>
      </c>
      <c r="D109" s="38"/>
      <c r="E109" s="38"/>
      <c r="F109" s="38"/>
      <c r="G109" s="38"/>
      <c r="H109" s="158"/>
    </row>
    <row r="110" spans="1:22" ht="20.100000000000001" customHeight="1">
      <c r="A110" s="1"/>
      <c r="B110" s="1"/>
      <c r="C110" s="20"/>
      <c r="D110" s="40"/>
      <c r="E110" s="40"/>
      <c r="F110" s="40"/>
      <c r="G110" s="40"/>
      <c r="H110" s="40"/>
      <c r="I110" s="180"/>
      <c r="J110" s="180"/>
      <c r="K110" s="180"/>
      <c r="L110" s="180"/>
      <c r="M110" s="180"/>
      <c r="N110" s="180"/>
      <c r="O110" s="180"/>
      <c r="P110" s="180"/>
      <c r="Q110" s="180"/>
      <c r="R110" s="180"/>
      <c r="S110" s="180"/>
      <c r="T110" s="180"/>
      <c r="U110" s="180"/>
      <c r="V110" s="451"/>
    </row>
    <row r="111" spans="1:22" ht="30" customHeight="1">
      <c r="A111" s="1"/>
      <c r="B111" s="1"/>
      <c r="C111" s="20"/>
      <c r="D111" s="41" t="s">
        <v>260</v>
      </c>
      <c r="E111" s="41"/>
      <c r="F111" s="41"/>
      <c r="G111" s="41"/>
      <c r="H111" s="41"/>
      <c r="I111" s="41"/>
      <c r="J111" s="41"/>
      <c r="K111" s="41"/>
      <c r="L111" s="41"/>
      <c r="M111" s="41"/>
      <c r="N111" s="41"/>
      <c r="O111" s="41"/>
      <c r="P111" s="41"/>
      <c r="Q111" s="41"/>
      <c r="R111" s="41"/>
      <c r="S111" s="41"/>
      <c r="T111" s="41"/>
      <c r="U111" s="41"/>
      <c r="V111" s="7"/>
    </row>
    <row r="112" spans="1:22" ht="20.100000000000001" customHeight="1">
      <c r="A112" s="1"/>
      <c r="B112" s="1"/>
      <c r="C112" s="15"/>
      <c r="D112" s="36">
        <v>1</v>
      </c>
      <c r="E112" s="1" t="s">
        <v>1</v>
      </c>
      <c r="I112" s="183"/>
      <c r="J112" s="183"/>
      <c r="K112" s="183"/>
      <c r="L112" s="183"/>
      <c r="M112" s="183"/>
      <c r="N112" s="183"/>
      <c r="O112" s="183"/>
      <c r="P112" s="183"/>
      <c r="Q112" s="183"/>
      <c r="R112" s="183"/>
      <c r="S112" s="183"/>
      <c r="T112" s="183"/>
      <c r="U112" s="183"/>
      <c r="V112" s="7"/>
    </row>
    <row r="113" spans="1:23" ht="20.100000000000001" customHeight="1">
      <c r="A113" s="1"/>
      <c r="B113" s="1"/>
      <c r="C113" s="15"/>
      <c r="D113" s="36"/>
      <c r="E113" s="1"/>
      <c r="F113" s="1"/>
      <c r="G113" s="1"/>
      <c r="H113" s="1"/>
      <c r="I113" s="184"/>
      <c r="J113" s="225" t="s">
        <v>75</v>
      </c>
      <c r="K113" s="257"/>
      <c r="L113" s="257"/>
      <c r="M113" s="257"/>
      <c r="N113" s="257"/>
      <c r="O113" s="257"/>
      <c r="P113" s="257"/>
      <c r="Q113" s="257"/>
      <c r="R113" s="257"/>
      <c r="S113" s="257"/>
      <c r="T113" s="257"/>
      <c r="U113" s="257"/>
      <c r="V113" s="7"/>
    </row>
    <row r="114" spans="1:23" ht="20.100000000000001" customHeight="1">
      <c r="A114" s="1"/>
      <c r="B114" s="1"/>
      <c r="C114" s="15"/>
      <c r="D114" s="36">
        <v>2</v>
      </c>
      <c r="E114" s="1" t="s">
        <v>38</v>
      </c>
      <c r="I114" s="183"/>
      <c r="J114" s="183"/>
      <c r="K114" s="183"/>
      <c r="L114" s="183"/>
      <c r="M114" s="183"/>
      <c r="N114" s="183"/>
      <c r="O114" s="183"/>
      <c r="P114" s="183"/>
      <c r="Q114" s="183"/>
      <c r="R114" s="183"/>
      <c r="S114" s="183"/>
      <c r="T114" s="183"/>
      <c r="U114" s="183"/>
      <c r="V114" s="7"/>
    </row>
    <row r="115" spans="1:23" ht="20.100000000000001" customHeight="1">
      <c r="A115" s="1"/>
      <c r="B115" s="1"/>
      <c r="C115" s="15"/>
      <c r="D115" s="36"/>
      <c r="E115" s="1"/>
      <c r="F115" s="1"/>
      <c r="G115" s="1"/>
      <c r="H115" s="1"/>
      <c r="I115" s="184"/>
      <c r="J115" s="225" t="s">
        <v>23</v>
      </c>
      <c r="K115" s="257"/>
      <c r="L115" s="257"/>
      <c r="M115" s="257"/>
      <c r="N115" s="257"/>
      <c r="O115" s="257"/>
      <c r="P115" s="257"/>
      <c r="Q115" s="257"/>
      <c r="R115" s="257"/>
      <c r="S115" s="257"/>
      <c r="T115" s="257"/>
      <c r="U115" s="257"/>
      <c r="V115" s="7"/>
    </row>
    <row r="116" spans="1:23" ht="20.100000000000001" customHeight="1">
      <c r="A116" s="1"/>
      <c r="B116" s="1"/>
      <c r="C116" s="15"/>
      <c r="D116" s="36">
        <v>3</v>
      </c>
      <c r="E116" s="1" t="s">
        <v>37</v>
      </c>
      <c r="I116" s="183"/>
      <c r="J116" s="183"/>
      <c r="K116" s="183"/>
      <c r="L116" s="183"/>
      <c r="M116" s="183"/>
      <c r="N116" s="183"/>
      <c r="O116" s="183"/>
      <c r="P116" s="183"/>
      <c r="Q116" s="183"/>
      <c r="R116" s="183"/>
      <c r="S116" s="183"/>
      <c r="T116" s="183"/>
      <c r="U116" s="183"/>
      <c r="V116" s="7"/>
    </row>
    <row r="117" spans="1:23" ht="20.100000000000001" customHeight="1">
      <c r="A117" s="1"/>
      <c r="B117" s="1"/>
      <c r="C117" s="15"/>
      <c r="D117" s="36"/>
      <c r="E117" s="1"/>
      <c r="F117" s="1"/>
      <c r="G117" s="1"/>
      <c r="H117" s="1"/>
      <c r="I117" s="184"/>
      <c r="J117" s="225" t="s">
        <v>24</v>
      </c>
      <c r="K117" s="257"/>
      <c r="L117" s="257"/>
      <c r="M117" s="257"/>
      <c r="N117" s="257"/>
      <c r="O117" s="257"/>
      <c r="P117" s="257"/>
      <c r="Q117" s="257"/>
      <c r="R117" s="257"/>
      <c r="S117" s="257"/>
      <c r="T117" s="257"/>
      <c r="U117" s="257"/>
      <c r="V117" s="7"/>
    </row>
    <row r="118" spans="1:23" ht="20.100000000000001" customHeight="1">
      <c r="A118" s="1">
        <f>IF(AND(I118&lt;&gt;"",NOT(ISNUMBER(VALUE(SUBSTITUTE(I118,"-",""))))),1001,0)</f>
        <v>0</v>
      </c>
      <c r="B118" s="1"/>
      <c r="C118" s="15"/>
      <c r="D118" s="36">
        <v>4</v>
      </c>
      <c r="E118" s="1" t="s">
        <v>19</v>
      </c>
      <c r="I118" s="183"/>
      <c r="J118" s="183"/>
      <c r="K118" s="183"/>
      <c r="L118" s="183"/>
      <c r="M118" s="183"/>
      <c r="N118" s="1"/>
      <c r="O118" s="383" t="s">
        <v>180</v>
      </c>
      <c r="P118" s="183"/>
      <c r="Q118" s="183"/>
      <c r="R118" s="1" t="s">
        <v>69</v>
      </c>
      <c r="U118" s="1"/>
      <c r="V118" s="7"/>
    </row>
    <row r="119" spans="1:23" ht="20.100000000000001" customHeight="1">
      <c r="A119" s="1"/>
      <c r="B119" s="1"/>
      <c r="C119" s="16"/>
      <c r="D119" s="1"/>
      <c r="E119" s="1"/>
      <c r="F119" s="1"/>
      <c r="G119" s="1"/>
      <c r="H119" s="1"/>
      <c r="I119" s="184"/>
      <c r="J119" s="225" t="s">
        <v>131</v>
      </c>
      <c r="K119" s="257"/>
      <c r="L119" s="257"/>
      <c r="M119" s="257"/>
      <c r="N119" s="257"/>
      <c r="O119" s="257"/>
      <c r="P119" s="257"/>
      <c r="T119" s="257"/>
      <c r="U119" s="257"/>
      <c r="V119" s="7"/>
    </row>
    <row r="120" spans="1:23" ht="20.100000000000001" customHeight="1">
      <c r="A120" s="1">
        <f>IF(AND(I120&lt;&gt;"",NOT(ISNUMBER(VALUE(SUBSTITUTE(I120,"-",""))))),1001,0)</f>
        <v>0</v>
      </c>
      <c r="B120" s="1"/>
      <c r="C120" s="15"/>
      <c r="D120" s="36">
        <v>5</v>
      </c>
      <c r="E120" s="1" t="s">
        <v>8</v>
      </c>
      <c r="I120" s="183"/>
      <c r="J120" s="183"/>
      <c r="K120" s="183"/>
      <c r="L120" s="183"/>
      <c r="M120" s="183"/>
      <c r="N120" s="1"/>
      <c r="O120" s="1"/>
      <c r="P120" s="1"/>
      <c r="Q120" s="1"/>
      <c r="R120" s="1"/>
      <c r="S120" s="1"/>
      <c r="T120" s="1"/>
      <c r="U120" s="1"/>
      <c r="V120" s="7"/>
    </row>
    <row r="121" spans="1:23" ht="20.100000000000001" customHeight="1">
      <c r="A121" s="1"/>
      <c r="B121" s="1"/>
      <c r="C121" s="16"/>
      <c r="D121" s="1"/>
      <c r="E121" s="1"/>
      <c r="F121" s="1"/>
      <c r="G121" s="1"/>
      <c r="H121" s="1"/>
      <c r="I121" s="184"/>
      <c r="J121" s="225" t="s">
        <v>125</v>
      </c>
      <c r="K121" s="257"/>
      <c r="L121" s="257"/>
      <c r="M121" s="257"/>
      <c r="N121" s="257"/>
      <c r="O121" s="257"/>
      <c r="P121" s="257"/>
      <c r="Q121" s="257"/>
      <c r="R121" s="257"/>
      <c r="S121" s="257"/>
      <c r="T121" s="257"/>
      <c r="U121" s="257"/>
      <c r="V121" s="7"/>
    </row>
    <row r="122" spans="1:23" ht="20.100000000000001" customHeight="1">
      <c r="A122" s="1"/>
      <c r="B122" s="1"/>
      <c r="C122" s="15"/>
      <c r="D122" s="36">
        <v>6</v>
      </c>
      <c r="E122" s="1" t="s">
        <v>20</v>
      </c>
      <c r="I122" s="183"/>
      <c r="J122" s="183"/>
      <c r="K122" s="183"/>
      <c r="L122" s="183"/>
      <c r="M122" s="183"/>
      <c r="N122" s="183"/>
      <c r="O122" s="183"/>
      <c r="P122" s="183"/>
      <c r="Q122" s="183"/>
      <c r="R122" s="183"/>
      <c r="S122" s="183"/>
      <c r="T122" s="183"/>
      <c r="U122" s="183"/>
      <c r="V122" s="7"/>
    </row>
    <row r="123" spans="1:23" ht="20.100000000000001" customHeight="1">
      <c r="A123" s="1"/>
      <c r="B123" s="1"/>
      <c r="C123" s="16"/>
      <c r="D123" s="1"/>
      <c r="E123" s="1"/>
      <c r="F123" s="1"/>
      <c r="G123" s="1"/>
      <c r="H123" s="1"/>
      <c r="I123" s="184"/>
      <c r="J123" s="225" t="s">
        <v>16</v>
      </c>
      <c r="K123" s="257"/>
      <c r="L123" s="257"/>
      <c r="M123" s="257"/>
      <c r="N123" s="257"/>
      <c r="O123" s="257"/>
      <c r="P123" s="257"/>
      <c r="Q123" s="257"/>
      <c r="R123" s="257"/>
      <c r="S123" s="257"/>
      <c r="T123" s="257"/>
      <c r="U123" s="257"/>
      <c r="V123" s="7"/>
    </row>
    <row r="124" spans="1:23" ht="20.100000000000001" customHeight="1">
      <c r="A124" s="1"/>
      <c r="B124" s="1"/>
      <c r="C124" s="17"/>
      <c r="D124" s="37"/>
      <c r="E124" s="37"/>
      <c r="F124" s="37"/>
      <c r="G124" s="37"/>
      <c r="H124" s="37"/>
      <c r="I124" s="186"/>
      <c r="J124" s="186"/>
      <c r="K124" s="186"/>
      <c r="L124" s="186"/>
      <c r="M124" s="186"/>
      <c r="N124" s="186"/>
      <c r="O124" s="186"/>
      <c r="P124" s="186"/>
      <c r="Q124" s="186"/>
      <c r="R124" s="186"/>
      <c r="S124" s="186"/>
      <c r="T124" s="186"/>
      <c r="U124" s="186"/>
      <c r="V124" s="445"/>
    </row>
    <row r="125" spans="1:23" ht="20.100000000000001" customHeight="1">
      <c r="A125" s="1"/>
      <c r="B125" s="1"/>
      <c r="C125" s="1"/>
      <c r="D125" s="1"/>
      <c r="E125" s="1"/>
      <c r="F125" s="1"/>
      <c r="G125" s="1"/>
      <c r="H125" s="1"/>
      <c r="I125" s="101"/>
      <c r="J125" s="229"/>
      <c r="K125" s="101"/>
      <c r="L125" s="101"/>
      <c r="M125" s="101"/>
      <c r="N125" s="101"/>
      <c r="O125" s="101"/>
      <c r="P125" s="101"/>
      <c r="Q125" s="101"/>
      <c r="R125" s="101"/>
      <c r="S125" s="101"/>
      <c r="T125" s="101"/>
      <c r="U125" s="101"/>
      <c r="V125" s="1"/>
    </row>
    <row r="126" spans="1:23" ht="15.75" hidden="1" customHeight="1">
      <c r="A126" s="4"/>
      <c r="B126" s="1"/>
      <c r="C126" s="1"/>
      <c r="D126" s="1"/>
      <c r="E126" s="1"/>
      <c r="F126" s="1"/>
      <c r="G126" s="1"/>
      <c r="H126" s="1"/>
      <c r="I126" s="101"/>
      <c r="J126" s="101"/>
      <c r="K126" s="101"/>
      <c r="L126" s="101"/>
      <c r="M126" s="101"/>
      <c r="N126" s="101"/>
      <c r="O126" s="101"/>
      <c r="P126" s="101"/>
      <c r="Q126" s="101"/>
      <c r="R126" s="101"/>
      <c r="S126" s="101"/>
      <c r="T126" s="101"/>
      <c r="U126" s="101"/>
      <c r="V126" s="101"/>
      <c r="W126" s="101"/>
    </row>
    <row r="127" spans="1:23" ht="15.75" hidden="1" customHeight="1">
      <c r="A127" s="4"/>
      <c r="B127" s="1"/>
      <c r="C127" s="1"/>
      <c r="D127" s="1"/>
      <c r="E127" s="1"/>
      <c r="F127" s="1"/>
      <c r="G127" s="1"/>
      <c r="H127" s="1"/>
      <c r="I127" s="101"/>
      <c r="J127" s="101"/>
      <c r="K127" s="101"/>
      <c r="L127" s="101"/>
      <c r="M127" s="101"/>
      <c r="N127" s="101"/>
      <c r="O127" s="101"/>
      <c r="P127" s="101"/>
      <c r="Q127" s="101"/>
      <c r="R127" s="101"/>
      <c r="S127" s="101"/>
      <c r="T127" s="101"/>
      <c r="U127" s="101"/>
      <c r="V127" s="101"/>
      <c r="W127" s="101"/>
    </row>
    <row r="128" spans="1:23" ht="15.75" hidden="1" customHeight="1">
      <c r="A128" s="4"/>
      <c r="B128" s="1"/>
      <c r="C128" s="1"/>
      <c r="D128" s="1"/>
      <c r="E128" s="1"/>
      <c r="F128" s="1"/>
      <c r="G128" s="1"/>
      <c r="H128" s="1"/>
      <c r="I128" s="101"/>
      <c r="J128" s="101"/>
      <c r="K128" s="101"/>
      <c r="L128" s="101"/>
      <c r="M128" s="101"/>
      <c r="N128" s="101"/>
      <c r="O128" s="101"/>
      <c r="P128" s="101"/>
      <c r="Q128" s="101"/>
      <c r="R128" s="101"/>
      <c r="S128" s="101"/>
      <c r="T128" s="101"/>
      <c r="U128" s="101"/>
      <c r="V128" s="101"/>
      <c r="W128" s="101"/>
    </row>
    <row r="129" spans="1:23" ht="15.75" hidden="1" customHeight="1">
      <c r="A129" s="4"/>
      <c r="B129" s="1"/>
      <c r="C129" s="1"/>
      <c r="D129" s="1"/>
      <c r="E129" s="1"/>
      <c r="F129" s="1"/>
      <c r="G129" s="1"/>
      <c r="H129" s="1"/>
      <c r="I129" s="101"/>
      <c r="J129" s="101"/>
      <c r="K129" s="101"/>
      <c r="L129" s="101"/>
      <c r="M129" s="101"/>
      <c r="N129" s="101"/>
      <c r="O129" s="101"/>
      <c r="P129" s="101"/>
      <c r="Q129" s="101"/>
      <c r="R129" s="101"/>
      <c r="S129" s="101"/>
      <c r="T129" s="101"/>
      <c r="U129" s="101"/>
      <c r="V129" s="101"/>
      <c r="W129" s="101"/>
    </row>
    <row r="130" spans="1:23" ht="15.75" hidden="1" customHeight="1">
      <c r="A130" s="4"/>
      <c r="B130" s="1"/>
      <c r="C130" s="1"/>
      <c r="D130" s="1"/>
      <c r="E130" s="1"/>
      <c r="F130" s="1"/>
      <c r="G130" s="1"/>
      <c r="H130" s="1"/>
      <c r="I130" s="101"/>
      <c r="J130" s="101"/>
      <c r="K130" s="101"/>
      <c r="L130" s="101"/>
      <c r="M130" s="101"/>
      <c r="N130" s="101"/>
      <c r="O130" s="101"/>
      <c r="P130" s="101"/>
      <c r="Q130" s="101"/>
      <c r="R130" s="101"/>
      <c r="S130" s="101"/>
      <c r="T130" s="101"/>
      <c r="U130" s="101"/>
      <c r="V130" s="101"/>
      <c r="W130" s="101"/>
    </row>
    <row r="131" spans="1:23" ht="15.75" hidden="1" customHeight="1">
      <c r="A131" s="4"/>
      <c r="B131" s="1"/>
      <c r="C131" s="1"/>
      <c r="D131" s="1"/>
      <c r="E131" s="1"/>
      <c r="F131" s="1"/>
      <c r="G131" s="1"/>
      <c r="H131" s="1"/>
      <c r="I131" s="101"/>
      <c r="J131" s="101"/>
      <c r="K131" s="101"/>
      <c r="L131" s="101"/>
      <c r="M131" s="101"/>
      <c r="N131" s="101"/>
      <c r="O131" s="101"/>
      <c r="P131" s="101"/>
      <c r="Q131" s="101"/>
      <c r="R131" s="101"/>
      <c r="S131" s="101"/>
      <c r="T131" s="101"/>
      <c r="U131" s="101"/>
      <c r="V131" s="101"/>
      <c r="W131" s="101"/>
    </row>
    <row r="132" spans="1:23" ht="15.75" hidden="1" customHeight="1">
      <c r="A132" s="4"/>
      <c r="B132" s="1"/>
      <c r="C132" s="1"/>
      <c r="D132" s="1"/>
      <c r="E132" s="1"/>
      <c r="F132" s="1"/>
      <c r="G132" s="1"/>
      <c r="H132" s="1"/>
      <c r="I132" s="101"/>
      <c r="J132" s="101"/>
      <c r="K132" s="101"/>
      <c r="L132" s="101"/>
      <c r="M132" s="101"/>
      <c r="N132" s="101"/>
      <c r="O132" s="101"/>
      <c r="P132" s="101"/>
      <c r="Q132" s="101"/>
      <c r="R132" s="101"/>
      <c r="S132" s="101"/>
      <c r="T132" s="101"/>
      <c r="U132" s="101"/>
      <c r="V132" s="101"/>
      <c r="W132" s="101"/>
    </row>
    <row r="133" spans="1:23" ht="15.75" hidden="1" customHeight="1">
      <c r="A133" s="4"/>
      <c r="B133" s="1"/>
      <c r="C133" s="1"/>
      <c r="D133" s="1"/>
      <c r="E133" s="1"/>
      <c r="F133" s="1"/>
      <c r="G133" s="1"/>
      <c r="H133" s="1"/>
      <c r="I133" s="101"/>
      <c r="J133" s="101"/>
      <c r="K133" s="101"/>
      <c r="L133" s="101"/>
      <c r="M133" s="101"/>
      <c r="N133" s="101"/>
      <c r="O133" s="101"/>
      <c r="P133" s="101"/>
      <c r="Q133" s="101"/>
      <c r="R133" s="101"/>
      <c r="S133" s="101"/>
      <c r="T133" s="101"/>
      <c r="U133" s="101"/>
      <c r="V133" s="101"/>
      <c r="W133" s="101"/>
    </row>
    <row r="134" spans="1:23" ht="15.75" hidden="1" customHeight="1">
      <c r="A134" s="4"/>
      <c r="B134" s="1"/>
      <c r="C134" s="1"/>
      <c r="D134" s="1"/>
      <c r="E134" s="1"/>
      <c r="F134" s="1"/>
      <c r="G134" s="1"/>
      <c r="H134" s="1"/>
      <c r="I134" s="101"/>
      <c r="J134" s="101"/>
      <c r="K134" s="101"/>
      <c r="L134" s="101"/>
      <c r="M134" s="101"/>
      <c r="N134" s="101"/>
      <c r="O134" s="101"/>
      <c r="P134" s="101"/>
      <c r="Q134" s="101"/>
      <c r="R134" s="101"/>
      <c r="S134" s="101"/>
      <c r="T134" s="101"/>
      <c r="U134" s="101"/>
      <c r="V134" s="101"/>
      <c r="W134" s="101"/>
    </row>
    <row r="135" spans="1:23" ht="15.75" hidden="1" customHeight="1">
      <c r="A135" s="4"/>
      <c r="B135" s="1"/>
      <c r="C135" s="1"/>
      <c r="D135" s="1"/>
      <c r="E135" s="1"/>
      <c r="F135" s="1"/>
      <c r="G135" s="1"/>
      <c r="H135" s="1"/>
      <c r="I135" s="101"/>
      <c r="J135" s="101"/>
      <c r="K135" s="101"/>
      <c r="L135" s="101"/>
      <c r="M135" s="101"/>
      <c r="N135" s="101"/>
      <c r="O135" s="101"/>
      <c r="P135" s="101"/>
      <c r="Q135" s="101"/>
      <c r="R135" s="101"/>
      <c r="S135" s="101"/>
      <c r="T135" s="101"/>
      <c r="U135" s="101"/>
      <c r="V135" s="101"/>
      <c r="W135" s="101"/>
    </row>
    <row r="136" spans="1:23" ht="15.75" hidden="1" customHeight="1">
      <c r="A136" s="4"/>
      <c r="B136" s="1"/>
      <c r="C136" s="1"/>
      <c r="D136" s="1"/>
      <c r="E136" s="1"/>
      <c r="F136" s="1"/>
      <c r="G136" s="1"/>
      <c r="H136" s="1"/>
      <c r="I136" s="101"/>
      <c r="J136" s="101"/>
      <c r="K136" s="101"/>
      <c r="L136" s="101"/>
      <c r="M136" s="101"/>
      <c r="N136" s="101"/>
      <c r="O136" s="101"/>
      <c r="P136" s="101"/>
      <c r="Q136" s="101"/>
      <c r="R136" s="101"/>
      <c r="S136" s="101"/>
      <c r="T136" s="101"/>
      <c r="U136" s="101"/>
      <c r="V136" s="101"/>
      <c r="W136" s="101"/>
    </row>
    <row r="137" spans="1:23" ht="15.75" hidden="1" customHeight="1">
      <c r="A137" s="4"/>
      <c r="B137" s="1"/>
      <c r="C137" s="1"/>
      <c r="D137" s="1"/>
      <c r="E137" s="1"/>
      <c r="F137" s="1"/>
      <c r="G137" s="1"/>
      <c r="H137" s="1"/>
      <c r="I137" s="101"/>
      <c r="J137" s="101"/>
      <c r="K137" s="101"/>
      <c r="L137" s="101"/>
      <c r="M137" s="101"/>
      <c r="N137" s="101"/>
      <c r="O137" s="101"/>
      <c r="P137" s="101"/>
      <c r="Q137" s="101"/>
      <c r="R137" s="101"/>
      <c r="S137" s="101"/>
      <c r="T137" s="101"/>
      <c r="U137" s="101"/>
      <c r="V137" s="101"/>
      <c r="W137" s="101"/>
    </row>
    <row r="138" spans="1:23" ht="15.75" hidden="1" customHeight="1">
      <c r="A138" s="4"/>
      <c r="B138" s="1"/>
      <c r="C138" s="1"/>
      <c r="D138" s="1"/>
      <c r="E138" s="1"/>
      <c r="F138" s="1"/>
      <c r="G138" s="1"/>
      <c r="H138" s="1"/>
      <c r="I138" s="101"/>
      <c r="J138" s="101"/>
      <c r="K138" s="101"/>
      <c r="L138" s="101"/>
      <c r="M138" s="101"/>
      <c r="N138" s="101"/>
      <c r="O138" s="101"/>
      <c r="P138" s="101"/>
      <c r="Q138" s="101"/>
      <c r="R138" s="101"/>
      <c r="S138" s="101"/>
      <c r="T138" s="101"/>
      <c r="U138" s="101"/>
      <c r="V138" s="101"/>
      <c r="W138" s="101"/>
    </row>
    <row r="139" spans="1:23" ht="15.75" hidden="1" customHeight="1">
      <c r="A139" s="4"/>
      <c r="B139" s="1"/>
      <c r="C139" s="1"/>
      <c r="D139" s="1"/>
      <c r="E139" s="1"/>
      <c r="F139" s="1"/>
      <c r="G139" s="1"/>
      <c r="H139" s="1"/>
      <c r="I139" s="101"/>
      <c r="J139" s="101"/>
      <c r="K139" s="101"/>
      <c r="L139" s="101"/>
      <c r="M139" s="101"/>
      <c r="N139" s="101"/>
      <c r="O139" s="101"/>
      <c r="P139" s="101"/>
      <c r="Q139" s="101"/>
      <c r="R139" s="101"/>
      <c r="S139" s="101"/>
      <c r="T139" s="101"/>
      <c r="U139" s="101"/>
      <c r="V139" s="101"/>
      <c r="W139" s="101"/>
    </row>
    <row r="140" spans="1:23" ht="15.75" hidden="1" customHeight="1">
      <c r="A140" s="4"/>
      <c r="B140" s="1"/>
      <c r="C140" s="1"/>
      <c r="D140" s="1"/>
      <c r="E140" s="1"/>
      <c r="F140" s="1"/>
      <c r="G140" s="1"/>
      <c r="H140" s="1"/>
      <c r="I140" s="101"/>
      <c r="J140" s="101"/>
      <c r="K140" s="101"/>
      <c r="L140" s="101"/>
      <c r="M140" s="101"/>
      <c r="N140" s="101"/>
      <c r="O140" s="101"/>
      <c r="P140" s="101"/>
      <c r="Q140" s="101"/>
      <c r="R140" s="101"/>
      <c r="S140" s="101"/>
      <c r="T140" s="101"/>
      <c r="U140" s="101"/>
      <c r="V140" s="101"/>
      <c r="W140" s="101"/>
    </row>
    <row r="141" spans="1:23" ht="15.75" hidden="1" customHeight="1">
      <c r="A141" s="4"/>
      <c r="B141" s="1"/>
      <c r="C141" s="1"/>
      <c r="D141" s="1"/>
      <c r="E141" s="1"/>
      <c r="F141" s="1"/>
      <c r="G141" s="1"/>
      <c r="H141" s="1"/>
      <c r="I141" s="101"/>
      <c r="J141" s="101"/>
      <c r="K141" s="101"/>
      <c r="L141" s="101"/>
      <c r="M141" s="101"/>
      <c r="N141" s="101"/>
      <c r="O141" s="101"/>
      <c r="P141" s="101"/>
      <c r="Q141" s="101"/>
      <c r="R141" s="101"/>
      <c r="S141" s="101"/>
      <c r="T141" s="101"/>
      <c r="U141" s="101"/>
      <c r="V141" s="101"/>
      <c r="W141" s="101"/>
    </row>
    <row r="142" spans="1:23" ht="15.75" hidden="1" customHeight="1">
      <c r="A142" s="4"/>
      <c r="B142" s="1"/>
      <c r="C142" s="1"/>
      <c r="D142" s="1"/>
      <c r="E142" s="1"/>
      <c r="F142" s="1"/>
      <c r="G142" s="1"/>
      <c r="H142" s="1"/>
      <c r="I142" s="101"/>
      <c r="J142" s="101"/>
      <c r="K142" s="101"/>
      <c r="L142" s="101"/>
      <c r="M142" s="101"/>
      <c r="N142" s="101"/>
      <c r="O142" s="101"/>
      <c r="P142" s="101"/>
      <c r="Q142" s="101"/>
      <c r="R142" s="101"/>
      <c r="S142" s="101"/>
      <c r="T142" s="101"/>
      <c r="U142" s="101"/>
      <c r="V142" s="101"/>
      <c r="W142" s="101"/>
    </row>
    <row r="143" spans="1:23" ht="15.75" hidden="1" customHeight="1">
      <c r="A143" s="4"/>
      <c r="B143" s="1"/>
      <c r="C143" s="1"/>
      <c r="D143" s="1"/>
      <c r="E143" s="1"/>
      <c r="F143" s="1"/>
      <c r="G143" s="1"/>
      <c r="H143" s="1"/>
      <c r="I143" s="101"/>
      <c r="J143" s="101"/>
      <c r="K143" s="101"/>
      <c r="L143" s="101"/>
      <c r="M143" s="101"/>
      <c r="N143" s="101"/>
      <c r="O143" s="101"/>
      <c r="P143" s="101"/>
      <c r="Q143" s="101"/>
      <c r="R143" s="101"/>
      <c r="S143" s="101"/>
      <c r="T143" s="101"/>
      <c r="U143" s="101"/>
      <c r="V143" s="101"/>
      <c r="W143" s="101"/>
    </row>
    <row r="144" spans="1:23" ht="15.75" hidden="1" customHeight="1">
      <c r="A144" s="4"/>
      <c r="B144" s="1"/>
      <c r="C144" s="1"/>
      <c r="D144" s="1"/>
      <c r="E144" s="1"/>
      <c r="F144" s="1"/>
      <c r="G144" s="1"/>
      <c r="H144" s="1"/>
      <c r="I144" s="101"/>
      <c r="J144" s="101"/>
      <c r="K144" s="101"/>
      <c r="L144" s="101"/>
      <c r="M144" s="101"/>
      <c r="N144" s="101"/>
      <c r="O144" s="101"/>
      <c r="P144" s="101"/>
      <c r="Q144" s="101"/>
      <c r="R144" s="101"/>
      <c r="S144" s="101"/>
      <c r="T144" s="101"/>
      <c r="U144" s="101"/>
      <c r="V144" s="101"/>
      <c r="W144" s="101"/>
    </row>
    <row r="145" spans="1:23" ht="20.100000000000001" customHeight="1">
      <c r="A145" s="4"/>
      <c r="B145" s="1"/>
      <c r="C145" s="1"/>
      <c r="D145" s="1"/>
      <c r="E145" s="1"/>
      <c r="F145" s="1"/>
      <c r="G145" s="1"/>
      <c r="H145" s="1"/>
      <c r="I145" s="101"/>
      <c r="J145" s="101"/>
      <c r="K145" s="101"/>
      <c r="L145" s="101"/>
      <c r="M145" s="101"/>
      <c r="N145" s="101"/>
      <c r="O145" s="101"/>
      <c r="P145" s="101"/>
      <c r="Q145" s="101"/>
      <c r="R145" s="101"/>
      <c r="S145" s="101"/>
      <c r="T145" s="101"/>
      <c r="U145" s="101"/>
      <c r="V145" s="101"/>
      <c r="W145" s="101"/>
    </row>
    <row r="146" spans="1:23" ht="20.100000000000001" customHeight="1">
      <c r="A146" s="1"/>
      <c r="B146" s="1"/>
      <c r="C146" s="18" t="s">
        <v>48</v>
      </c>
      <c r="D146" s="38"/>
      <c r="E146" s="38"/>
      <c r="F146" s="38"/>
      <c r="G146" s="38"/>
      <c r="H146" s="158"/>
    </row>
    <row r="147" spans="1:23" ht="20.100000000000001" customHeight="1">
      <c r="A147" s="1"/>
      <c r="B147" s="1"/>
      <c r="C147" s="14"/>
      <c r="D147" s="35"/>
      <c r="E147" s="35"/>
      <c r="F147" s="35"/>
      <c r="G147" s="35"/>
      <c r="H147" s="35"/>
      <c r="I147" s="180"/>
      <c r="J147" s="180"/>
      <c r="K147" s="180"/>
      <c r="L147" s="180"/>
      <c r="M147" s="180"/>
      <c r="N147" s="180"/>
      <c r="O147" s="180"/>
      <c r="P147" s="180"/>
      <c r="Q147" s="180"/>
      <c r="R147" s="180"/>
      <c r="S147" s="180"/>
      <c r="T147" s="180"/>
      <c r="U147" s="180"/>
      <c r="V147" s="451"/>
    </row>
    <row r="148" spans="1:23" ht="20.100000000000001" customHeight="1">
      <c r="A148" s="1"/>
      <c r="B148" s="1"/>
      <c r="C148" s="14"/>
      <c r="D148" s="42" t="s">
        <v>120</v>
      </c>
      <c r="E148" s="35"/>
      <c r="F148" s="35"/>
      <c r="G148" s="35"/>
      <c r="H148" s="35"/>
      <c r="I148" s="1"/>
      <c r="J148" s="1"/>
      <c r="K148" s="1"/>
      <c r="L148" s="1"/>
      <c r="M148" s="1"/>
      <c r="N148" s="1"/>
      <c r="O148" s="1"/>
      <c r="P148" s="1"/>
      <c r="Q148" s="1"/>
      <c r="R148" s="1"/>
      <c r="S148" s="1"/>
      <c r="T148" s="1"/>
      <c r="U148" s="1"/>
      <c r="V148" s="7"/>
    </row>
    <row r="149" spans="1:23" ht="20.100000000000001" customHeight="1">
      <c r="A149" s="1">
        <f>IF(AND(I149&lt;&gt;"しない",I149&lt;&gt;"する"),1001,0)</f>
        <v>0</v>
      </c>
      <c r="B149" s="1"/>
      <c r="C149" s="15"/>
      <c r="D149" s="36">
        <v>1</v>
      </c>
      <c r="E149" s="1" t="s">
        <v>122</v>
      </c>
      <c r="F149" s="1"/>
      <c r="G149" s="1"/>
      <c r="H149" s="1"/>
      <c r="I149" s="183" t="s">
        <v>124</v>
      </c>
      <c r="J149" s="183"/>
      <c r="K149" s="183"/>
      <c r="L149" s="183"/>
      <c r="M149" s="183"/>
      <c r="N149" s="1"/>
      <c r="O149" s="1"/>
      <c r="P149" s="1"/>
      <c r="Q149" s="1"/>
      <c r="R149" s="1"/>
      <c r="S149" s="1"/>
      <c r="T149" s="1"/>
      <c r="U149" s="1"/>
      <c r="V149" s="7"/>
    </row>
    <row r="150" spans="1:23" ht="20.100000000000001" customHeight="1">
      <c r="A150" s="1"/>
      <c r="B150" s="1"/>
      <c r="C150" s="16"/>
      <c r="D150" s="1"/>
      <c r="E150" s="1"/>
      <c r="F150" s="1"/>
      <c r="G150" s="1"/>
      <c r="H150" s="1"/>
      <c r="I150" s="71"/>
      <c r="J150" s="225" t="s">
        <v>77</v>
      </c>
      <c r="K150" s="257"/>
      <c r="L150" s="257"/>
      <c r="M150" s="257"/>
      <c r="N150" s="257"/>
      <c r="O150" s="257"/>
      <c r="P150" s="257"/>
      <c r="Q150" s="257"/>
      <c r="R150" s="257"/>
      <c r="S150" s="257"/>
      <c r="T150" s="257"/>
      <c r="U150" s="257"/>
      <c r="V150" s="7"/>
    </row>
    <row r="151" spans="1:23" ht="20.100000000000001" customHeight="1">
      <c r="A151" s="1">
        <f>IF(AND($I149="する",ISBLANK($I151)),1001,0)</f>
        <v>0</v>
      </c>
      <c r="B151" s="1"/>
      <c r="C151" s="15"/>
      <c r="D151" s="36">
        <v>2</v>
      </c>
      <c r="E151" s="1" t="s">
        <v>7</v>
      </c>
      <c r="I151" s="181"/>
      <c r="J151" s="224"/>
      <c r="K151" s="224"/>
      <c r="L151" s="224"/>
      <c r="M151" s="224"/>
      <c r="N151" s="1"/>
      <c r="O151" s="1"/>
      <c r="P151" s="1"/>
      <c r="Q151" s="1"/>
      <c r="R151" s="1"/>
      <c r="S151" s="1"/>
      <c r="T151" s="1"/>
      <c r="U151" s="1"/>
      <c r="V151" s="7"/>
    </row>
    <row r="152" spans="1:23" ht="20.100000000000001" customHeight="1">
      <c r="A152" s="1"/>
      <c r="B152" s="1"/>
      <c r="C152" s="15"/>
      <c r="D152" s="36"/>
      <c r="E152" s="1"/>
      <c r="F152" s="1"/>
      <c r="G152" s="1"/>
      <c r="H152" s="1"/>
      <c r="I152" s="185"/>
      <c r="J152" s="225" t="s">
        <v>132</v>
      </c>
      <c r="K152" s="257"/>
      <c r="L152" s="257"/>
      <c r="M152" s="257"/>
      <c r="N152" s="257"/>
      <c r="O152" s="257"/>
      <c r="P152" s="257"/>
      <c r="Q152" s="257"/>
      <c r="R152" s="257"/>
      <c r="S152" s="257"/>
      <c r="T152" s="257"/>
      <c r="U152" s="257"/>
      <c r="V152" s="7"/>
    </row>
    <row r="153" spans="1:23" ht="20.100000000000001" customHeight="1">
      <c r="A153" s="1">
        <f>IF(AND($I149="する",ISBLANK($I153)),1001,0)</f>
        <v>0</v>
      </c>
      <c r="B153" s="1"/>
      <c r="C153" s="15"/>
      <c r="D153" s="36">
        <v>3</v>
      </c>
      <c r="E153" s="1" t="s">
        <v>15</v>
      </c>
      <c r="I153" s="182"/>
      <c r="J153" s="182"/>
      <c r="K153" s="182"/>
      <c r="L153" s="182"/>
      <c r="M153" s="182"/>
      <c r="N153" s="182"/>
      <c r="O153" s="182"/>
      <c r="P153" s="182"/>
      <c r="Q153" s="182"/>
      <c r="R153" s="182"/>
      <c r="S153" s="182"/>
      <c r="T153" s="182"/>
      <c r="U153" s="182"/>
      <c r="V153" s="7"/>
    </row>
    <row r="154" spans="1:23" ht="20.100000000000001" customHeight="1">
      <c r="A154" s="1"/>
      <c r="B154" s="1"/>
      <c r="C154" s="15"/>
      <c r="D154" s="36"/>
      <c r="E154" s="1"/>
      <c r="F154" s="1"/>
      <c r="G154" s="1"/>
      <c r="H154" s="1"/>
      <c r="I154" s="71"/>
      <c r="J154" s="225" t="s">
        <v>55</v>
      </c>
      <c r="K154" s="257"/>
      <c r="L154" s="257"/>
      <c r="M154" s="257"/>
      <c r="N154" s="257"/>
      <c r="O154" s="257"/>
      <c r="P154" s="257"/>
      <c r="Q154" s="257"/>
      <c r="R154" s="257"/>
      <c r="S154" s="257"/>
      <c r="T154" s="257"/>
      <c r="U154" s="257"/>
      <c r="V154" s="7"/>
    </row>
    <row r="155" spans="1:23" ht="20.100000000000001" customHeight="1">
      <c r="A155" s="1">
        <f>IF(AND($I149="する",ISBLANK($I155)),1001,0)</f>
        <v>0</v>
      </c>
      <c r="B155" s="1"/>
      <c r="C155" s="15"/>
      <c r="D155" s="36">
        <v>4</v>
      </c>
      <c r="E155" s="1" t="s">
        <v>63</v>
      </c>
      <c r="I155" s="183"/>
      <c r="J155" s="183"/>
      <c r="K155" s="183"/>
      <c r="L155" s="183"/>
      <c r="M155" s="183"/>
      <c r="N155" s="183"/>
      <c r="O155" s="183"/>
      <c r="P155" s="183"/>
      <c r="Q155" s="183"/>
      <c r="R155" s="183"/>
      <c r="S155" s="183"/>
      <c r="T155" s="183"/>
      <c r="U155" s="183"/>
      <c r="V155" s="7"/>
    </row>
    <row r="156" spans="1:23" ht="20.100000000000001" customHeight="1">
      <c r="A156" s="1"/>
      <c r="B156" s="1"/>
      <c r="C156" s="15"/>
      <c r="D156" s="36"/>
      <c r="E156" s="1"/>
      <c r="F156" s="1"/>
      <c r="G156" s="1"/>
      <c r="H156" s="1"/>
      <c r="I156" s="184"/>
      <c r="J156" s="225" t="s">
        <v>23</v>
      </c>
      <c r="K156" s="257"/>
      <c r="L156" s="257"/>
      <c r="M156" s="257"/>
      <c r="N156" s="257"/>
      <c r="O156" s="257"/>
      <c r="P156" s="257"/>
      <c r="Q156" s="257"/>
      <c r="R156" s="257"/>
      <c r="S156" s="257"/>
      <c r="T156" s="257"/>
      <c r="U156" s="257"/>
      <c r="V156" s="7"/>
    </row>
    <row r="157" spans="1:23" ht="20.100000000000001" customHeight="1">
      <c r="A157" s="1">
        <f>IF(AND($I149="する",ISBLANK($I157)),1001,0)</f>
        <v>0</v>
      </c>
      <c r="B157" s="1"/>
      <c r="C157" s="15"/>
      <c r="D157" s="36">
        <v>5</v>
      </c>
      <c r="E157" s="1" t="s">
        <v>21</v>
      </c>
      <c r="I157" s="183"/>
      <c r="J157" s="183"/>
      <c r="K157" s="183"/>
      <c r="L157" s="183"/>
      <c r="M157" s="183"/>
      <c r="N157" s="183"/>
      <c r="O157" s="183"/>
      <c r="P157" s="183"/>
      <c r="Q157" s="183"/>
      <c r="R157" s="183"/>
      <c r="S157" s="183"/>
      <c r="T157" s="183"/>
      <c r="U157" s="183"/>
      <c r="V157" s="7"/>
    </row>
    <row r="158" spans="1:23" ht="20.100000000000001" customHeight="1">
      <c r="A158" s="1"/>
      <c r="B158" s="1"/>
      <c r="C158" s="16"/>
      <c r="D158" s="1"/>
      <c r="E158" s="1"/>
      <c r="F158" s="1"/>
      <c r="G158" s="1"/>
      <c r="H158" s="1"/>
      <c r="I158" s="184"/>
      <c r="J158" s="225" t="s">
        <v>24</v>
      </c>
      <c r="K158" s="257"/>
      <c r="L158" s="257"/>
      <c r="M158" s="257"/>
      <c r="N158" s="257"/>
      <c r="O158" s="257"/>
      <c r="P158" s="257"/>
      <c r="Q158" s="257"/>
      <c r="R158" s="257"/>
      <c r="S158" s="257"/>
      <c r="T158" s="257"/>
      <c r="U158" s="257"/>
      <c r="V158" s="7"/>
    </row>
    <row r="159" spans="1:23" ht="20.100000000000001" customHeight="1">
      <c r="A159" s="1">
        <f>IF(AND($I149="する",NOT(AND(I159&lt;&gt;"",ISNUMBER(VALUE(SUBSTITUTE(I159,"-","")))))),1001,0)</f>
        <v>0</v>
      </c>
      <c r="B159" s="1"/>
      <c r="C159" s="15"/>
      <c r="D159" s="36">
        <v>6</v>
      </c>
      <c r="E159" s="1" t="s">
        <v>19</v>
      </c>
      <c r="I159" s="183"/>
      <c r="J159" s="183"/>
      <c r="K159" s="183"/>
      <c r="L159" s="183"/>
      <c r="M159" s="183"/>
      <c r="N159" s="1"/>
      <c r="O159" s="1"/>
      <c r="P159" s="1"/>
      <c r="Q159" s="1"/>
      <c r="R159" s="1"/>
      <c r="S159" s="1"/>
      <c r="T159" s="1"/>
      <c r="U159" s="1"/>
      <c r="V159" s="7"/>
    </row>
    <row r="160" spans="1:23" ht="20.100000000000001" customHeight="1">
      <c r="A160" s="1"/>
      <c r="B160" s="1"/>
      <c r="C160" s="16"/>
      <c r="D160" s="1"/>
      <c r="E160" s="1"/>
      <c r="F160" s="1"/>
      <c r="G160" s="1"/>
      <c r="H160" s="1"/>
      <c r="I160" s="184"/>
      <c r="J160" s="225" t="s">
        <v>131</v>
      </c>
      <c r="K160" s="257"/>
      <c r="L160" s="257"/>
      <c r="M160" s="257"/>
      <c r="N160" s="257"/>
      <c r="O160" s="257"/>
      <c r="P160" s="257"/>
      <c r="Q160" s="257"/>
      <c r="R160" s="257"/>
      <c r="S160" s="257"/>
      <c r="T160" s="257"/>
      <c r="U160" s="257"/>
      <c r="V160" s="7"/>
    </row>
    <row r="161" spans="1:23" ht="20.100000000000001" customHeight="1">
      <c r="A161" s="1">
        <f>IF(AND($I149="する",AND(I161&lt;&gt;"",NOT(ISNUMBER(VALUE(SUBSTITUTE(I161,"-","")))))),1001,0)</f>
        <v>0</v>
      </c>
      <c r="B161" s="1"/>
      <c r="C161" s="15"/>
      <c r="D161" s="36">
        <v>7</v>
      </c>
      <c r="E161" s="1" t="s">
        <v>8</v>
      </c>
      <c r="I161" s="183"/>
      <c r="J161" s="183"/>
      <c r="K161" s="183"/>
      <c r="L161" s="183"/>
      <c r="M161" s="183"/>
      <c r="N161" s="1"/>
      <c r="O161" s="1"/>
      <c r="P161" s="1"/>
      <c r="Q161" s="1"/>
      <c r="R161" s="1"/>
      <c r="S161" s="1"/>
      <c r="T161" s="1"/>
      <c r="U161" s="1"/>
      <c r="V161" s="7"/>
    </row>
    <row r="162" spans="1:23" ht="20.100000000000001" customHeight="1">
      <c r="A162" s="1"/>
      <c r="B162" s="1"/>
      <c r="C162" s="16"/>
      <c r="D162" s="1"/>
      <c r="E162" s="1"/>
      <c r="F162" s="1"/>
      <c r="G162" s="1"/>
      <c r="H162" s="1"/>
      <c r="I162" s="184"/>
      <c r="J162" s="225" t="s">
        <v>125</v>
      </c>
      <c r="K162" s="257"/>
      <c r="L162" s="257"/>
      <c r="M162" s="257"/>
      <c r="N162" s="257"/>
      <c r="O162" s="257"/>
      <c r="P162" s="257"/>
      <c r="Q162" s="257"/>
      <c r="R162" s="257"/>
      <c r="S162" s="257"/>
      <c r="T162" s="257"/>
      <c r="U162" s="257"/>
      <c r="V162" s="7"/>
    </row>
    <row r="163" spans="1:23" ht="20.100000000000001" customHeight="1">
      <c r="A163" s="1"/>
      <c r="B163" s="1"/>
      <c r="C163" s="17"/>
      <c r="D163" s="37"/>
      <c r="E163" s="37"/>
      <c r="F163" s="37"/>
      <c r="G163" s="37"/>
      <c r="H163" s="37"/>
      <c r="I163" s="186"/>
      <c r="J163" s="186"/>
      <c r="K163" s="186"/>
      <c r="L163" s="186"/>
      <c r="M163" s="186"/>
      <c r="N163" s="186"/>
      <c r="O163" s="186"/>
      <c r="P163" s="186"/>
      <c r="Q163" s="186"/>
      <c r="R163" s="186"/>
      <c r="S163" s="186"/>
      <c r="T163" s="186"/>
      <c r="U163" s="186"/>
      <c r="V163" s="445"/>
    </row>
    <row r="164" spans="1:23" ht="20.100000000000001" customHeight="1">
      <c r="A164" s="1"/>
      <c r="B164" s="1"/>
      <c r="C164" s="1"/>
      <c r="D164" s="1"/>
      <c r="E164" s="1"/>
      <c r="F164" s="1"/>
      <c r="G164" s="1"/>
      <c r="H164" s="1"/>
      <c r="I164" s="101"/>
      <c r="J164" s="101"/>
      <c r="K164" s="101"/>
      <c r="L164" s="101"/>
      <c r="M164" s="101"/>
      <c r="N164" s="101"/>
      <c r="O164" s="101"/>
      <c r="P164" s="101"/>
      <c r="Q164" s="101"/>
      <c r="R164" s="101"/>
      <c r="S164" s="101"/>
      <c r="T164" s="101"/>
      <c r="U164" s="101"/>
      <c r="V164" s="1"/>
    </row>
    <row r="165" spans="1:23" ht="20.100000000000001" customHeight="1">
      <c r="A165" s="1"/>
      <c r="B165" s="1"/>
      <c r="C165" s="1"/>
      <c r="D165" s="1"/>
      <c r="E165" s="1"/>
      <c r="F165" s="1"/>
      <c r="G165" s="1"/>
      <c r="H165" s="1"/>
      <c r="I165" s="191"/>
      <c r="J165" s="101"/>
      <c r="K165" s="101"/>
      <c r="L165" s="101"/>
      <c r="M165" s="101"/>
      <c r="N165" s="352"/>
      <c r="O165" s="101"/>
      <c r="P165" s="101"/>
      <c r="Q165" s="101"/>
      <c r="R165" s="352"/>
      <c r="S165" s="101"/>
      <c r="T165" s="101"/>
      <c r="U165" s="101"/>
      <c r="V165" s="101"/>
      <c r="W165" s="101"/>
    </row>
    <row r="166" spans="1:23" ht="20.100000000000001" customHeight="1">
      <c r="A166" s="1"/>
      <c r="B166" s="1"/>
      <c r="C166" s="18" t="s">
        <v>127</v>
      </c>
      <c r="D166" s="38"/>
      <c r="E166" s="38"/>
      <c r="F166" s="38"/>
      <c r="G166" s="38"/>
      <c r="H166" s="158"/>
      <c r="I166" s="17"/>
      <c r="J166" s="37"/>
      <c r="K166" s="37"/>
      <c r="L166" s="37"/>
      <c r="M166" s="37"/>
      <c r="N166" s="37"/>
      <c r="O166" s="37"/>
      <c r="P166" s="37"/>
      <c r="Q166" s="37"/>
      <c r="R166" s="37"/>
      <c r="S166" s="37"/>
      <c r="T166" s="37"/>
      <c r="U166" s="37"/>
      <c r="V166" s="37"/>
    </row>
    <row r="167" spans="1:23" ht="20.100000000000001" customHeight="1">
      <c r="A167" s="1"/>
      <c r="B167" s="1"/>
      <c r="C167" s="21"/>
      <c r="D167" s="43"/>
      <c r="E167" s="43"/>
      <c r="F167" s="43"/>
      <c r="G167" s="43"/>
      <c r="H167" s="43"/>
      <c r="T167" s="180"/>
      <c r="U167" s="180"/>
      <c r="V167" s="451"/>
    </row>
    <row r="168" spans="1:23" ht="20.100000000000001" customHeight="1">
      <c r="A168" s="1"/>
      <c r="B168" s="1"/>
      <c r="C168" s="14"/>
      <c r="D168" s="36">
        <v>1</v>
      </c>
      <c r="E168" s="1" t="s">
        <v>201</v>
      </c>
      <c r="F168" s="35"/>
      <c r="G168" s="35"/>
      <c r="H168" s="35"/>
      <c r="I168" s="1"/>
      <c r="J168" s="1"/>
      <c r="K168" s="1"/>
      <c r="L168" s="1"/>
      <c r="M168" s="1"/>
      <c r="N168" s="1"/>
      <c r="O168" s="1"/>
      <c r="P168" s="1"/>
      <c r="Q168" s="1"/>
      <c r="R168" s="1"/>
      <c r="S168" s="1"/>
      <c r="T168" s="1"/>
      <c r="U168" s="1"/>
      <c r="V168" s="7"/>
      <c r="W168" s="16"/>
    </row>
    <row r="169" spans="1:23" ht="20.100000000000001" customHeight="1">
      <c r="A169" s="1"/>
      <c r="B169" s="1"/>
      <c r="C169" s="15"/>
      <c r="D169" s="7"/>
      <c r="E169" s="60" t="s">
        <v>202</v>
      </c>
      <c r="F169" s="114"/>
      <c r="G169" s="114"/>
      <c r="H169" s="159"/>
      <c r="I169" s="192" t="s">
        <v>220</v>
      </c>
      <c r="J169" s="230"/>
      <c r="K169" s="230"/>
      <c r="L169" s="230"/>
      <c r="M169" s="314"/>
      <c r="V169" s="7"/>
      <c r="W169" s="16"/>
    </row>
    <row r="170" spans="1:23" ht="20.100000000000001" customHeight="1">
      <c r="A170" s="1"/>
      <c r="B170" s="1"/>
      <c r="C170" s="15"/>
      <c r="D170" s="7"/>
      <c r="E170" s="61" t="s">
        <v>252</v>
      </c>
      <c r="F170" s="115"/>
      <c r="G170" s="115"/>
      <c r="H170" s="160"/>
      <c r="I170" s="193"/>
      <c r="J170" s="231"/>
      <c r="K170" s="231"/>
      <c r="L170" s="231"/>
      <c r="M170" s="315"/>
      <c r="V170" s="7"/>
      <c r="W170" s="16"/>
    </row>
    <row r="171" spans="1:23" ht="20.100000000000001" customHeight="1">
      <c r="A171" s="1"/>
      <c r="B171" s="1"/>
      <c r="C171" s="15"/>
      <c r="D171" s="7"/>
      <c r="E171" s="62" t="s">
        <v>253</v>
      </c>
      <c r="F171" s="116"/>
      <c r="G171" s="116"/>
      <c r="H171" s="161"/>
      <c r="I171" s="194"/>
      <c r="J171" s="232"/>
      <c r="K171" s="232"/>
      <c r="L171" s="232"/>
      <c r="M171" s="316"/>
      <c r="V171" s="7"/>
      <c r="W171" s="16"/>
    </row>
    <row r="172" spans="1:23" ht="20.100000000000001" customHeight="1">
      <c r="A172" s="1"/>
      <c r="B172" s="1"/>
      <c r="C172" s="15"/>
      <c r="D172" s="7"/>
      <c r="E172" s="63" t="s">
        <v>167</v>
      </c>
      <c r="F172" s="117"/>
      <c r="G172" s="117"/>
      <c r="H172" s="162"/>
      <c r="I172" s="195"/>
      <c r="J172" s="233"/>
      <c r="K172" s="233"/>
      <c r="L172" s="233"/>
      <c r="M172" s="317"/>
      <c r="V172" s="7"/>
      <c r="W172" s="16"/>
    </row>
    <row r="173" spans="1:23" ht="20.100000000000001" customHeight="1">
      <c r="A173" s="1"/>
      <c r="B173" s="1"/>
      <c r="C173" s="15"/>
      <c r="D173" s="7"/>
      <c r="E173" s="64" t="s">
        <v>203</v>
      </c>
      <c r="F173" s="118"/>
      <c r="G173" s="118"/>
      <c r="H173" s="163"/>
      <c r="I173" s="196"/>
      <c r="J173" s="234"/>
      <c r="K173" s="234"/>
      <c r="L173" s="234"/>
      <c r="M173" s="318"/>
      <c r="V173" s="7"/>
      <c r="W173" s="16"/>
    </row>
    <row r="174" spans="1:23" ht="20.100000000000001" customHeight="1">
      <c r="A174" s="1"/>
      <c r="B174" s="1"/>
      <c r="C174" s="15"/>
      <c r="E174" s="65" t="s">
        <v>204</v>
      </c>
      <c r="F174" s="119"/>
      <c r="G174" s="119"/>
      <c r="H174" s="164"/>
      <c r="I174" s="197">
        <f>I170+I172+I173</f>
        <v>0</v>
      </c>
      <c r="J174" s="235"/>
      <c r="K174" s="235"/>
      <c r="L174" s="235"/>
      <c r="M174" s="319"/>
      <c r="V174" s="7"/>
      <c r="W174" s="16"/>
    </row>
    <row r="175" spans="1:23" ht="20.100000000000001" customHeight="1">
      <c r="A175" s="1"/>
      <c r="B175" s="1"/>
      <c r="C175" s="15"/>
      <c r="D175" s="36"/>
      <c r="E175" s="1"/>
      <c r="F175" s="1"/>
      <c r="G175" s="1"/>
      <c r="H175" s="1"/>
      <c r="I175" s="198"/>
      <c r="J175" s="69"/>
      <c r="K175" s="69"/>
      <c r="L175" s="191"/>
      <c r="M175" s="191"/>
      <c r="N175" s="191"/>
      <c r="O175" s="69"/>
      <c r="P175" s="69"/>
      <c r="Q175" s="69"/>
      <c r="R175" s="69"/>
      <c r="S175" s="69"/>
      <c r="T175" s="69"/>
      <c r="U175" s="69"/>
      <c r="V175" s="477"/>
      <c r="W175" s="16"/>
    </row>
    <row r="176" spans="1:23" ht="20.100000000000001" customHeight="1">
      <c r="A176" s="1"/>
      <c r="B176" s="1"/>
      <c r="C176" s="15"/>
      <c r="D176" s="36">
        <v>2</v>
      </c>
      <c r="E176" s="1" t="s">
        <v>46</v>
      </c>
      <c r="F176" s="1"/>
      <c r="G176" s="1"/>
      <c r="H176" s="1"/>
      <c r="I176" s="199"/>
      <c r="V176" s="7"/>
      <c r="W176" s="16"/>
    </row>
    <row r="177" spans="1:23" ht="20.100000000000001" customHeight="1">
      <c r="A177" s="1"/>
      <c r="B177" s="1"/>
      <c r="C177" s="15"/>
      <c r="D177" s="36"/>
      <c r="E177" s="1" t="s">
        <v>205</v>
      </c>
      <c r="F177" s="1"/>
      <c r="G177" s="1"/>
      <c r="H177" s="1"/>
      <c r="I177" s="200"/>
      <c r="J177" s="236"/>
      <c r="K177" s="236"/>
      <c r="L177" s="236"/>
      <c r="M177" s="236"/>
      <c r="N177" s="1" t="s">
        <v>206</v>
      </c>
      <c r="O177" s="1"/>
      <c r="P177" s="1"/>
      <c r="Q177" s="1"/>
      <c r="R177" s="191"/>
      <c r="S177" s="1"/>
      <c r="T177" s="1"/>
      <c r="U177" s="1"/>
      <c r="V177" s="7"/>
      <c r="W177" s="16"/>
    </row>
    <row r="178" spans="1:23" ht="20.100000000000001" customHeight="1">
      <c r="A178" s="1"/>
      <c r="B178" s="1"/>
      <c r="C178" s="15"/>
      <c r="D178" s="36"/>
      <c r="E178" s="1"/>
      <c r="F178" s="1"/>
      <c r="G178" s="1"/>
      <c r="H178" s="1"/>
      <c r="I178" s="198"/>
      <c r="J178" s="69"/>
      <c r="K178" s="69"/>
      <c r="L178" s="191"/>
      <c r="M178" s="191"/>
      <c r="N178" s="191"/>
      <c r="O178" s="69"/>
      <c r="P178" s="69"/>
      <c r="Q178" s="69"/>
      <c r="R178" s="69"/>
      <c r="S178" s="69"/>
      <c r="T178" s="69"/>
      <c r="U178" s="69"/>
      <c r="V178" s="477"/>
      <c r="W178" s="16"/>
    </row>
    <row r="179" spans="1:23" ht="20.100000000000001" customHeight="1">
      <c r="A179" s="1"/>
      <c r="B179" s="1"/>
      <c r="C179" s="15"/>
      <c r="D179" s="36">
        <v>3</v>
      </c>
      <c r="E179" s="1" t="s">
        <v>208</v>
      </c>
      <c r="F179" s="1"/>
      <c r="G179" s="1"/>
      <c r="H179" s="1"/>
      <c r="I179" s="191"/>
      <c r="V179" s="7"/>
      <c r="W179" s="16"/>
    </row>
    <row r="180" spans="1:23" ht="20.100000000000001" customHeight="1">
      <c r="A180" s="1"/>
      <c r="B180" s="1"/>
      <c r="C180" s="15"/>
      <c r="D180" s="36"/>
      <c r="E180" s="66" t="s">
        <v>209</v>
      </c>
      <c r="F180" s="120"/>
      <c r="G180" s="120"/>
      <c r="H180" s="165"/>
      <c r="I180" s="201"/>
      <c r="J180" s="237"/>
      <c r="K180" s="237"/>
      <c r="L180" s="237"/>
      <c r="M180" s="320"/>
      <c r="V180" s="7"/>
      <c r="W180" s="16"/>
    </row>
    <row r="181" spans="1:23" ht="20.100000000000001" customHeight="1">
      <c r="A181" s="1"/>
      <c r="B181" s="1"/>
      <c r="C181" s="15"/>
      <c r="D181" s="36"/>
      <c r="E181" s="67" t="s">
        <v>210</v>
      </c>
      <c r="F181" s="121"/>
      <c r="G181" s="121"/>
      <c r="H181" s="166"/>
      <c r="I181" s="195"/>
      <c r="J181" s="233"/>
      <c r="K181" s="233"/>
      <c r="L181" s="233"/>
      <c r="M181" s="317"/>
      <c r="V181" s="7"/>
      <c r="W181" s="16"/>
    </row>
    <row r="182" spans="1:23" ht="20.100000000000001" customHeight="1">
      <c r="A182" s="1"/>
      <c r="B182" s="1"/>
      <c r="C182" s="15"/>
      <c r="D182" s="36"/>
      <c r="E182" s="67" t="s">
        <v>211</v>
      </c>
      <c r="F182" s="121"/>
      <c r="G182" s="121"/>
      <c r="H182" s="166"/>
      <c r="I182" s="195"/>
      <c r="J182" s="233"/>
      <c r="K182" s="233"/>
      <c r="L182" s="233"/>
      <c r="M182" s="317"/>
      <c r="V182" s="7"/>
      <c r="W182" s="16"/>
    </row>
    <row r="183" spans="1:23" ht="20.100000000000001" customHeight="1">
      <c r="A183" s="1"/>
      <c r="B183" s="1"/>
      <c r="C183" s="15"/>
      <c r="D183" s="36"/>
      <c r="E183" s="68" t="s">
        <v>212</v>
      </c>
      <c r="F183" s="122"/>
      <c r="G183" s="122"/>
      <c r="H183" s="167"/>
      <c r="I183" s="202"/>
      <c r="J183" s="238"/>
      <c r="K183" s="238"/>
      <c r="L183" s="238"/>
      <c r="M183" s="321"/>
      <c r="V183" s="7"/>
      <c r="W183" s="16"/>
    </row>
    <row r="184" spans="1:23" ht="20.100000000000001" customHeight="1">
      <c r="A184" s="1"/>
      <c r="B184" s="1"/>
      <c r="C184" s="15"/>
      <c r="D184" s="36"/>
      <c r="E184" s="69"/>
      <c r="F184" s="69"/>
      <c r="G184" s="69"/>
      <c r="H184" s="69"/>
      <c r="I184" s="198"/>
      <c r="J184" s="69"/>
      <c r="K184" s="69"/>
      <c r="L184" s="69"/>
      <c r="M184" s="69"/>
      <c r="N184" s="69"/>
      <c r="O184" s="69"/>
      <c r="P184" s="69"/>
      <c r="Q184" s="69"/>
      <c r="R184" s="69"/>
      <c r="S184" s="69"/>
      <c r="T184" s="69"/>
      <c r="U184" s="69"/>
      <c r="V184" s="477"/>
      <c r="W184" s="16"/>
    </row>
    <row r="185" spans="1:23" ht="20.100000000000001" customHeight="1">
      <c r="A185" s="1"/>
      <c r="B185" s="1"/>
      <c r="C185" s="15"/>
      <c r="D185" s="36">
        <v>4</v>
      </c>
      <c r="E185" s="1" t="s">
        <v>213</v>
      </c>
      <c r="F185" s="1"/>
      <c r="G185" s="1"/>
      <c r="H185" s="1"/>
      <c r="I185" s="203"/>
      <c r="T185" s="69"/>
      <c r="U185" s="69"/>
      <c r="V185" s="477"/>
      <c r="W185" s="16"/>
    </row>
    <row r="186" spans="1:23" ht="20.100000000000001" customHeight="1">
      <c r="A186" s="1"/>
      <c r="B186" s="1"/>
      <c r="C186" s="15"/>
      <c r="D186" s="36"/>
      <c r="E186" s="42" t="s">
        <v>214</v>
      </c>
      <c r="F186" s="1"/>
      <c r="G186" s="1"/>
      <c r="H186" s="1"/>
      <c r="I186" s="203"/>
      <c r="T186" s="69"/>
      <c r="U186" s="69"/>
      <c r="V186" s="477"/>
      <c r="W186" s="16"/>
    </row>
    <row r="187" spans="1:23" ht="20.100000000000001" customHeight="1">
      <c r="A187" s="1"/>
      <c r="B187" s="1"/>
      <c r="C187" s="15"/>
      <c r="D187" s="36"/>
      <c r="E187" s="48" t="s">
        <v>42</v>
      </c>
      <c r="F187" s="53"/>
      <c r="G187" s="53"/>
      <c r="H187" s="168"/>
      <c r="I187" s="204" t="str">
        <f>IF(ISERROR(I177/I183),"",ROUND(I177/I183*100,0))</f>
        <v/>
      </c>
      <c r="J187" s="239"/>
      <c r="K187" s="239"/>
      <c r="L187" s="239"/>
      <c r="M187" s="322" t="s">
        <v>100</v>
      </c>
      <c r="N187" s="1" t="s">
        <v>215</v>
      </c>
      <c r="O187" s="191"/>
      <c r="S187" s="69"/>
      <c r="T187" s="69"/>
      <c r="U187" s="69"/>
      <c r="V187" s="477"/>
      <c r="W187" s="16"/>
    </row>
    <row r="188" spans="1:23" ht="20.100000000000001" customHeight="1">
      <c r="A188" s="1"/>
      <c r="B188" s="1"/>
      <c r="C188" s="15"/>
      <c r="D188" s="36"/>
      <c r="E188" s="48" t="s">
        <v>216</v>
      </c>
      <c r="F188" s="53"/>
      <c r="G188" s="53"/>
      <c r="H188" s="168"/>
      <c r="I188" s="204" t="str">
        <f>IF(ISERROR(I180/I181),"",ROUND(I180/I181*100,0))</f>
        <v/>
      </c>
      <c r="J188" s="239"/>
      <c r="K188" s="239"/>
      <c r="L188" s="239"/>
      <c r="M188" s="322" t="s">
        <v>100</v>
      </c>
      <c r="N188" s="1" t="s">
        <v>217</v>
      </c>
      <c r="O188" s="191"/>
      <c r="S188" s="69"/>
      <c r="T188" s="69"/>
      <c r="U188" s="69"/>
      <c r="V188" s="477"/>
      <c r="W188" s="16"/>
    </row>
    <row r="189" spans="1:23" ht="20.100000000000001" customHeight="1">
      <c r="A189" s="1"/>
      <c r="B189" s="1"/>
      <c r="C189" s="15"/>
      <c r="D189" s="36"/>
      <c r="E189" s="70" t="s">
        <v>126</v>
      </c>
      <c r="F189" s="123"/>
      <c r="G189" s="123"/>
      <c r="H189" s="169"/>
      <c r="I189" s="204" t="str">
        <f>IF(ISERROR(I174/I182),"",ROUND(I174/I182*100,0))</f>
        <v/>
      </c>
      <c r="J189" s="239"/>
      <c r="K189" s="239"/>
      <c r="L189" s="239"/>
      <c r="M189" s="322" t="s">
        <v>100</v>
      </c>
      <c r="N189" s="1" t="s">
        <v>219</v>
      </c>
      <c r="O189" s="191"/>
      <c r="S189" s="69"/>
      <c r="T189" s="69"/>
      <c r="U189" s="69"/>
      <c r="V189" s="477"/>
      <c r="W189" s="16"/>
    </row>
    <row r="190" spans="1:23" ht="20.100000000000001" customHeight="1">
      <c r="A190" s="1"/>
      <c r="B190" s="1"/>
      <c r="C190" s="15"/>
      <c r="D190" s="36"/>
      <c r="E190" s="71"/>
      <c r="F190" s="1"/>
      <c r="G190" s="145"/>
      <c r="H190" s="1"/>
      <c r="I190" s="180"/>
      <c r="J190" s="180"/>
      <c r="K190" s="180"/>
      <c r="L190" s="180"/>
      <c r="M190" s="191"/>
      <c r="N190" s="191"/>
      <c r="O190" s="69"/>
      <c r="P190" s="69"/>
      <c r="Q190" s="69"/>
      <c r="R190" s="69"/>
      <c r="S190" s="69"/>
      <c r="T190" s="69"/>
      <c r="U190" s="69"/>
      <c r="V190" s="477"/>
      <c r="W190" s="16"/>
    </row>
    <row r="191" spans="1:23" ht="20.100000000000001" customHeight="1">
      <c r="A191" s="1"/>
      <c r="B191" s="1"/>
      <c r="C191" s="15"/>
      <c r="D191" s="36">
        <v>5</v>
      </c>
      <c r="E191" s="1" t="s">
        <v>95</v>
      </c>
      <c r="F191" s="1"/>
      <c r="I191" s="199"/>
      <c r="P191" s="406"/>
      <c r="Q191" s="69"/>
      <c r="R191" s="69"/>
      <c r="S191" s="69"/>
      <c r="T191" s="69"/>
      <c r="U191" s="69"/>
      <c r="V191" s="7"/>
    </row>
    <row r="192" spans="1:23" ht="57" customHeight="1">
      <c r="A192" s="1"/>
      <c r="B192" s="1"/>
      <c r="C192" s="15"/>
      <c r="D192" s="36"/>
      <c r="E192" s="72" t="s">
        <v>110</v>
      </c>
      <c r="F192" s="72"/>
      <c r="G192" s="72"/>
      <c r="H192" s="72"/>
      <c r="I192" s="205"/>
      <c r="J192" s="72"/>
      <c r="K192" s="72"/>
      <c r="L192" s="72"/>
      <c r="M192" s="72"/>
      <c r="N192" s="72"/>
      <c r="O192" s="72"/>
      <c r="P192" s="72"/>
      <c r="Q192" s="72"/>
      <c r="R192" s="72"/>
      <c r="S192" s="72"/>
      <c r="T192" s="72"/>
      <c r="U192" s="72"/>
      <c r="V192" s="7"/>
    </row>
    <row r="193" spans="1:23" ht="20.100000000000001" customHeight="1">
      <c r="A193" s="1">
        <f>IF(COUNTIF($K194:$K197,"○")&gt;1,1001,0)</f>
        <v>0</v>
      </c>
      <c r="B193" s="5"/>
      <c r="C193" s="15"/>
      <c r="D193" s="36"/>
      <c r="E193" s="48" t="s">
        <v>96</v>
      </c>
      <c r="F193" s="53"/>
      <c r="G193" s="53"/>
      <c r="H193" s="53"/>
      <c r="I193" s="206"/>
      <c r="J193" s="168"/>
      <c r="K193" s="273" t="s">
        <v>111</v>
      </c>
      <c r="L193" s="213" t="s">
        <v>98</v>
      </c>
      <c r="M193" s="250"/>
      <c r="N193" s="250"/>
      <c r="O193" s="336"/>
      <c r="P193" s="48" t="s">
        <v>99</v>
      </c>
      <c r="Q193" s="53"/>
      <c r="R193" s="168"/>
      <c r="U193" s="227"/>
      <c r="V193" s="7"/>
    </row>
    <row r="194" spans="1:23" ht="20.100000000000001" customHeight="1">
      <c r="A194" s="1"/>
      <c r="B194" s="1"/>
      <c r="C194" s="15"/>
      <c r="D194" s="44"/>
      <c r="E194" s="73" t="s">
        <v>112</v>
      </c>
      <c r="F194" s="90"/>
      <c r="G194" s="90"/>
      <c r="H194" s="90"/>
      <c r="I194" s="90"/>
      <c r="J194" s="174"/>
      <c r="K194" s="274"/>
      <c r="L194" s="298"/>
      <c r="M194" s="323"/>
      <c r="N194" s="323"/>
      <c r="O194" s="384"/>
      <c r="P194" s="407"/>
      <c r="Q194" s="428"/>
      <c r="R194" s="443"/>
      <c r="U194" s="227"/>
      <c r="V194" s="7"/>
    </row>
    <row r="195" spans="1:23" ht="20.100000000000001" customHeight="1">
      <c r="A195" s="1">
        <f>IF(AND($K195="○",ISBLANK($L195)),1001,0)</f>
        <v>0</v>
      </c>
      <c r="B195" s="1"/>
      <c r="C195" s="15"/>
      <c r="D195" s="44"/>
      <c r="E195" s="74" t="s">
        <v>113</v>
      </c>
      <c r="F195" s="91"/>
      <c r="G195" s="91"/>
      <c r="H195" s="91"/>
      <c r="I195" s="91"/>
      <c r="J195" s="175"/>
      <c r="K195" s="275"/>
      <c r="L195" s="215"/>
      <c r="M195" s="252"/>
      <c r="N195" s="252"/>
      <c r="O195" s="338"/>
      <c r="P195" s="408"/>
      <c r="Q195" s="429"/>
      <c r="R195" s="444"/>
      <c r="U195" s="257"/>
      <c r="V195" s="7"/>
    </row>
    <row r="196" spans="1:23" ht="20.100000000000001" customHeight="1">
      <c r="A196" s="1">
        <f>IF(AND($K196="○",ISBLANK($L196)),1001,0)</f>
        <v>0</v>
      </c>
      <c r="B196" s="1"/>
      <c r="C196" s="15"/>
      <c r="D196" s="44"/>
      <c r="E196" s="74" t="s">
        <v>114</v>
      </c>
      <c r="F196" s="91"/>
      <c r="G196" s="91"/>
      <c r="H196" s="91"/>
      <c r="I196" s="91"/>
      <c r="J196" s="175"/>
      <c r="K196" s="276"/>
      <c r="L196" s="215"/>
      <c r="M196" s="252"/>
      <c r="N196" s="252"/>
      <c r="O196" s="338"/>
      <c r="P196" s="409">
        <v>100</v>
      </c>
      <c r="Q196" s="430"/>
      <c r="R196" s="7" t="s">
        <v>100</v>
      </c>
      <c r="U196" s="257"/>
      <c r="V196" s="7"/>
    </row>
    <row r="197" spans="1:23" ht="20.100000000000001" customHeight="1">
      <c r="A197" s="1">
        <f>IF(AND(K$197="○",OR(ISBLANK($L197),ISBLANK($P197))),1001,0)</f>
        <v>0</v>
      </c>
      <c r="B197" s="1"/>
      <c r="C197" s="15"/>
      <c r="D197" s="44"/>
      <c r="E197" s="75" t="s">
        <v>115</v>
      </c>
      <c r="F197" s="124"/>
      <c r="G197" s="124"/>
      <c r="H197" s="124"/>
      <c r="I197" s="124"/>
      <c r="J197" s="240"/>
      <c r="K197" s="275"/>
      <c r="L197" s="215"/>
      <c r="M197" s="252"/>
      <c r="N197" s="252"/>
      <c r="O197" s="338"/>
      <c r="P197" s="195"/>
      <c r="Q197" s="431"/>
      <c r="R197" s="162" t="s">
        <v>100</v>
      </c>
      <c r="U197" s="257"/>
      <c r="V197" s="7"/>
    </row>
    <row r="198" spans="1:23" ht="20.100000000000001" customHeight="1">
      <c r="A198" s="1"/>
      <c r="B198" s="1"/>
      <c r="C198" s="15"/>
      <c r="D198" s="44"/>
      <c r="E198" s="76"/>
      <c r="F198" s="125"/>
      <c r="G198" s="125"/>
      <c r="H198" s="125"/>
      <c r="I198" s="125"/>
      <c r="J198" s="241"/>
      <c r="K198" s="277"/>
      <c r="L198" s="86"/>
      <c r="M198" s="253"/>
      <c r="N198" s="253"/>
      <c r="O198" s="339"/>
      <c r="P198" s="202"/>
      <c r="Q198" s="432"/>
      <c r="R198" s="445" t="s">
        <v>100</v>
      </c>
      <c r="U198" s="257"/>
      <c r="V198" s="7"/>
    </row>
    <row r="199" spans="1:23" ht="20.100000000000001" customHeight="1">
      <c r="A199" s="1"/>
      <c r="B199" s="1"/>
      <c r="C199" s="15"/>
      <c r="D199" s="36"/>
      <c r="E199" s="77"/>
      <c r="F199" s="77"/>
      <c r="G199" s="77"/>
      <c r="H199" s="77"/>
      <c r="I199" s="77"/>
      <c r="J199" s="77"/>
      <c r="K199" s="278"/>
      <c r="L199" s="278"/>
      <c r="M199" s="257"/>
      <c r="N199" s="257"/>
      <c r="O199" s="257"/>
      <c r="P199" s="257"/>
      <c r="Q199" s="257"/>
      <c r="R199" s="257"/>
      <c r="S199" s="257"/>
      <c r="T199" s="257"/>
      <c r="U199" s="257"/>
      <c r="V199" s="7"/>
    </row>
    <row r="200" spans="1:23" ht="20.100000000000001" customHeight="1">
      <c r="A200" s="1">
        <f>IF(ISBLANK($I200),1001,0)</f>
        <v>1001</v>
      </c>
      <c r="B200" s="1"/>
      <c r="C200" s="15"/>
      <c r="D200" s="36">
        <v>6</v>
      </c>
      <c r="E200" s="1" t="s">
        <v>221</v>
      </c>
      <c r="F200" s="1"/>
      <c r="G200" s="1"/>
      <c r="H200" s="1"/>
      <c r="I200" s="207"/>
      <c r="J200" s="183"/>
      <c r="K200" s="183"/>
      <c r="L200" s="183"/>
      <c r="M200" s="183"/>
      <c r="N200" s="353"/>
      <c r="O200" s="69"/>
      <c r="P200" s="406"/>
      <c r="Q200" s="69"/>
      <c r="R200" s="69"/>
      <c r="S200" s="69"/>
      <c r="T200" s="69"/>
      <c r="U200" s="69"/>
      <c r="V200" s="477"/>
      <c r="W200" s="16"/>
    </row>
    <row r="201" spans="1:23" ht="20.100000000000001" customHeight="1">
      <c r="A201" s="1"/>
      <c r="B201" s="1"/>
      <c r="C201" s="15"/>
      <c r="D201" s="36"/>
      <c r="E201" s="1"/>
      <c r="F201" s="1"/>
      <c r="G201" s="1"/>
      <c r="H201" s="1"/>
      <c r="I201" s="190"/>
      <c r="J201" s="225" t="str">
        <f>日付例&amp;"　年月日を入力してください。"</f>
        <v>例)2023/4/1、R5/4/1　年月日を入力してください。</v>
      </c>
      <c r="K201" s="279"/>
      <c r="L201" s="279"/>
      <c r="M201" s="324"/>
      <c r="N201" s="354"/>
      <c r="O201" s="225"/>
      <c r="P201" s="410"/>
      <c r="Q201" s="225"/>
      <c r="R201" s="225"/>
      <c r="S201" s="225"/>
      <c r="T201" s="225"/>
      <c r="U201" s="225"/>
      <c r="V201" s="478"/>
      <c r="W201" s="16"/>
    </row>
    <row r="202" spans="1:23" ht="20.100000000000001" customHeight="1">
      <c r="A202" s="1"/>
      <c r="B202" s="1"/>
      <c r="C202" s="15"/>
      <c r="D202" s="36">
        <v>7</v>
      </c>
      <c r="E202" s="1" t="s">
        <v>56</v>
      </c>
      <c r="F202" s="1"/>
      <c r="G202" s="1"/>
      <c r="H202" s="1"/>
      <c r="I202" s="207"/>
      <c r="J202" s="242"/>
      <c r="K202" s="242"/>
      <c r="L202" s="183"/>
      <c r="M202" s="242"/>
      <c r="N202" s="355" t="s">
        <v>31</v>
      </c>
      <c r="O202" s="207"/>
      <c r="P202" s="411"/>
      <c r="Q202" s="433"/>
      <c r="R202" s="433"/>
      <c r="S202" s="458" t="s">
        <v>33</v>
      </c>
      <c r="T202" s="69"/>
      <c r="U202" s="69"/>
      <c r="V202" s="477"/>
      <c r="W202" s="16"/>
    </row>
    <row r="203" spans="1:23" ht="20.100000000000001" customHeight="1">
      <c r="A203" s="1"/>
      <c r="B203" s="1"/>
      <c r="C203" s="15"/>
      <c r="D203" s="36"/>
      <c r="E203" s="77" t="s">
        <v>71</v>
      </c>
      <c r="F203" s="1"/>
      <c r="G203" s="1"/>
      <c r="H203" s="1"/>
      <c r="I203" s="190"/>
      <c r="J203" s="225" t="str">
        <f>日付例&amp;"　年月日を入力してください。"</f>
        <v>例)2023/4/1、R5/4/1　年月日を入力してください。</v>
      </c>
      <c r="K203" s="225"/>
      <c r="L203" s="225"/>
      <c r="M203" s="324"/>
      <c r="N203" s="354"/>
      <c r="O203" s="225"/>
      <c r="P203" s="324"/>
      <c r="Q203" s="225"/>
      <c r="R203" s="225"/>
      <c r="S203" s="225"/>
      <c r="T203" s="225"/>
      <c r="U203" s="225"/>
      <c r="V203" s="478"/>
      <c r="W203" s="16"/>
    </row>
    <row r="204" spans="1:23" ht="20.100000000000001" customHeight="1">
      <c r="A204" s="1"/>
      <c r="B204" s="1"/>
      <c r="C204" s="15"/>
      <c r="D204" s="36">
        <v>8</v>
      </c>
      <c r="E204" s="5" t="s">
        <v>244</v>
      </c>
      <c r="F204" s="1"/>
      <c r="G204" s="1"/>
      <c r="H204" s="1"/>
      <c r="I204" s="207"/>
      <c r="J204" s="242"/>
      <c r="K204" s="242"/>
      <c r="L204" s="242"/>
      <c r="M204" s="242"/>
      <c r="N204" s="191"/>
      <c r="O204" s="69"/>
      <c r="P204" s="406"/>
      <c r="Q204" s="69"/>
      <c r="R204" s="69"/>
      <c r="S204" s="69"/>
      <c r="T204" s="69"/>
      <c r="U204" s="69"/>
      <c r="V204" s="477"/>
      <c r="W204" s="16"/>
    </row>
    <row r="205" spans="1:23" ht="20.100000000000001" customHeight="1">
      <c r="A205" s="1"/>
      <c r="B205" s="1"/>
      <c r="C205" s="15"/>
      <c r="D205" s="36"/>
      <c r="E205" s="5"/>
      <c r="F205" s="1"/>
      <c r="G205" s="1"/>
      <c r="H205" s="1"/>
      <c r="I205" s="208"/>
      <c r="J205" s="225" t="str">
        <f>日付例&amp;"　年月日を入力してください。"</f>
        <v>例)2023/4/1、R5/4/1　年月日を入力してください。</v>
      </c>
      <c r="K205" s="225"/>
      <c r="L205" s="225"/>
      <c r="M205" s="324"/>
      <c r="N205" s="354"/>
      <c r="O205" s="225"/>
      <c r="P205" s="324"/>
      <c r="Q205" s="225"/>
      <c r="R205" s="225"/>
      <c r="S205" s="225"/>
      <c r="T205" s="225"/>
      <c r="U205" s="225"/>
      <c r="V205" s="478"/>
      <c r="W205" s="16"/>
    </row>
    <row r="206" spans="1:23" ht="20.100000000000001" customHeight="1">
      <c r="A206" s="1">
        <f>IF(ISBLANK($I206),1001,0)</f>
        <v>1001</v>
      </c>
      <c r="B206" s="1"/>
      <c r="C206" s="15"/>
      <c r="D206" s="36">
        <v>9</v>
      </c>
      <c r="E206" s="5" t="s">
        <v>102</v>
      </c>
      <c r="F206" s="1"/>
      <c r="G206" s="1"/>
      <c r="H206" s="1"/>
      <c r="I206" s="200"/>
      <c r="J206" s="243"/>
      <c r="K206" s="243"/>
      <c r="L206" s="243"/>
      <c r="M206" s="243"/>
      <c r="N206" s="353" t="s">
        <v>101</v>
      </c>
      <c r="O206" s="385"/>
      <c r="P206" s="406"/>
      <c r="Q206" s="69"/>
      <c r="R206" s="69"/>
      <c r="S206" s="69"/>
      <c r="T206" s="69"/>
      <c r="U206" s="69"/>
      <c r="V206" s="477"/>
      <c r="W206" s="16"/>
    </row>
    <row r="207" spans="1:23" ht="30" customHeight="1">
      <c r="A207" s="1"/>
      <c r="B207" s="1"/>
      <c r="C207" s="15"/>
      <c r="D207" s="36"/>
      <c r="E207" s="5"/>
      <c r="F207" s="1"/>
      <c r="G207" s="1"/>
      <c r="H207" s="1"/>
      <c r="I207" s="208"/>
      <c r="J207" s="244" t="s">
        <v>259</v>
      </c>
      <c r="K207" s="244"/>
      <c r="L207" s="244"/>
      <c r="M207" s="244"/>
      <c r="N207" s="244"/>
      <c r="O207" s="244"/>
      <c r="P207" s="244"/>
      <c r="Q207" s="244"/>
      <c r="R207" s="244"/>
      <c r="S207" s="244"/>
      <c r="T207" s="244"/>
      <c r="U207" s="244"/>
      <c r="V207" s="479"/>
      <c r="W207" s="16"/>
    </row>
    <row r="208" spans="1:23" ht="20.100000000000001" customHeight="1">
      <c r="A208" s="1"/>
      <c r="B208" s="1"/>
      <c r="C208" s="15"/>
      <c r="D208" s="36">
        <v>10</v>
      </c>
      <c r="E208" s="1" t="s">
        <v>52</v>
      </c>
      <c r="I208" s="209"/>
      <c r="O208" s="1"/>
      <c r="P208" s="1"/>
      <c r="Q208" s="1"/>
      <c r="R208" s="1"/>
      <c r="S208" s="1"/>
      <c r="T208" s="1"/>
      <c r="U208" s="1"/>
      <c r="V208" s="7"/>
    </row>
    <row r="209" spans="1:22" ht="20.100000000000001" customHeight="1">
      <c r="A209" s="1"/>
      <c r="B209" s="1"/>
      <c r="C209" s="15"/>
      <c r="D209" s="36"/>
      <c r="E209" s="60"/>
      <c r="F209" s="114"/>
      <c r="G209" s="114"/>
      <c r="H209" s="114"/>
      <c r="I209" s="114"/>
      <c r="J209" s="159"/>
      <c r="K209" s="273" t="s">
        <v>184</v>
      </c>
      <c r="L209" s="299"/>
      <c r="M209" s="325"/>
      <c r="N209" s="356" t="s">
        <v>186</v>
      </c>
      <c r="O209" s="356"/>
      <c r="P209" s="356"/>
      <c r="Q209" s="356"/>
      <c r="R209" s="3"/>
      <c r="S209" s="3"/>
      <c r="T209" s="3"/>
      <c r="V209" s="480"/>
    </row>
    <row r="210" spans="1:22" ht="20.100000000000001" customHeight="1">
      <c r="A210" s="1">
        <f>IF(OR(ISBLANK($K210),AND(I63="する",ISBLANK($N210))),1001,0)</f>
        <v>1001</v>
      </c>
      <c r="B210" s="5"/>
      <c r="C210" s="15"/>
      <c r="D210" s="36"/>
      <c r="E210" s="78" t="s">
        <v>29</v>
      </c>
      <c r="F210" s="126" t="s">
        <v>229</v>
      </c>
      <c r="G210" s="146" t="s">
        <v>227</v>
      </c>
      <c r="H210" s="90"/>
      <c r="I210" s="90"/>
      <c r="J210" s="174"/>
      <c r="K210" s="201"/>
      <c r="L210" s="300"/>
      <c r="M210" s="326"/>
      <c r="N210" s="201"/>
      <c r="O210" s="300"/>
      <c r="P210" s="300"/>
      <c r="Q210" s="326"/>
      <c r="R210" s="3"/>
      <c r="S210" s="3"/>
      <c r="T210" s="3"/>
      <c r="V210" s="480"/>
    </row>
    <row r="211" spans="1:22" ht="20.100000000000001" customHeight="1">
      <c r="A211" s="1">
        <f>IF(OR(ISBLANK($K211),AND(I63="する",ISBLANK($N211))),1001,0)</f>
        <v>1001</v>
      </c>
      <c r="B211" s="5"/>
      <c r="C211" s="15"/>
      <c r="D211" s="36"/>
      <c r="E211" s="79"/>
      <c r="F211" s="127"/>
      <c r="G211" s="147" t="s">
        <v>226</v>
      </c>
      <c r="H211" s="91"/>
      <c r="I211" s="91"/>
      <c r="J211" s="175"/>
      <c r="K211" s="195"/>
      <c r="L211" s="301"/>
      <c r="M211" s="327"/>
      <c r="N211" s="195"/>
      <c r="O211" s="301"/>
      <c r="P211" s="301"/>
      <c r="Q211" s="327"/>
      <c r="R211" s="3"/>
      <c r="S211" s="3"/>
      <c r="T211" s="3"/>
      <c r="V211" s="480"/>
    </row>
    <row r="212" spans="1:22" ht="20.100000000000001" customHeight="1">
      <c r="A212" s="1">
        <f>IF(OR(ISBLANK($K212),AND(I63="する",ISBLANK($N212))),1001,0)</f>
        <v>1001</v>
      </c>
      <c r="B212" s="5"/>
      <c r="C212" s="15"/>
      <c r="D212" s="36"/>
      <c r="E212" s="79"/>
      <c r="F212" s="127"/>
      <c r="G212" s="147" t="s">
        <v>222</v>
      </c>
      <c r="H212" s="91"/>
      <c r="I212" s="91"/>
      <c r="J212" s="175"/>
      <c r="K212" s="195"/>
      <c r="L212" s="302"/>
      <c r="M212" s="328"/>
      <c r="N212" s="195"/>
      <c r="O212" s="301"/>
      <c r="P212" s="301"/>
      <c r="Q212" s="327"/>
      <c r="R212" s="3"/>
      <c r="S212" s="3"/>
      <c r="T212" s="3"/>
      <c r="U212" s="333"/>
      <c r="V212" s="481"/>
    </row>
    <row r="213" spans="1:22" ht="20.100000000000001" customHeight="1">
      <c r="A213" s="1"/>
      <c r="B213" s="1"/>
      <c r="C213" s="15"/>
      <c r="D213" s="36"/>
      <c r="E213" s="79"/>
      <c r="F213" s="128"/>
      <c r="G213" s="148" t="s">
        <v>189</v>
      </c>
      <c r="H213" s="129"/>
      <c r="I213" s="129"/>
      <c r="J213" s="245"/>
      <c r="K213" s="280">
        <f>SUM(K210:K212)</f>
        <v>0</v>
      </c>
      <c r="L213" s="303"/>
      <c r="M213" s="329"/>
      <c r="N213" s="280">
        <f>SUM(N210:N212)</f>
        <v>0</v>
      </c>
      <c r="O213" s="386"/>
      <c r="P213" s="386"/>
      <c r="Q213" s="434"/>
      <c r="R213" s="3"/>
      <c r="S213" s="3"/>
      <c r="T213" s="3"/>
      <c r="U213" s="210"/>
      <c r="V213" s="482"/>
    </row>
    <row r="214" spans="1:22" ht="20.100000000000001" customHeight="1">
      <c r="A214" s="1">
        <f>IF(OR(ISBLANK($K214),AND(I63="する",ISBLANK($N214))),1001,0)</f>
        <v>1001</v>
      </c>
      <c r="B214" s="5"/>
      <c r="C214" s="15"/>
      <c r="D214" s="36"/>
      <c r="E214" s="79"/>
      <c r="F214" s="126" t="s">
        <v>97</v>
      </c>
      <c r="G214" s="146" t="s">
        <v>225</v>
      </c>
      <c r="H214" s="90"/>
      <c r="I214" s="90"/>
      <c r="J214" s="174"/>
      <c r="K214" s="201"/>
      <c r="L214" s="247"/>
      <c r="M214" s="330"/>
      <c r="N214" s="201"/>
      <c r="O214" s="300"/>
      <c r="P214" s="300"/>
      <c r="Q214" s="326"/>
      <c r="R214" s="3"/>
      <c r="S214" s="3"/>
      <c r="T214" s="3"/>
      <c r="U214" s="210"/>
      <c r="V214" s="482"/>
    </row>
    <row r="215" spans="1:22" ht="20.100000000000001" customHeight="1">
      <c r="A215" s="1">
        <f>IF(OR(ISBLANK($K215),AND(I63="する",ISBLANK($N215))),1001,0)</f>
        <v>1001</v>
      </c>
      <c r="B215" s="5"/>
      <c r="C215" s="15"/>
      <c r="D215" s="36"/>
      <c r="E215" s="79"/>
      <c r="F215" s="127"/>
      <c r="G215" s="147" t="s">
        <v>224</v>
      </c>
      <c r="H215" s="91"/>
      <c r="I215" s="91"/>
      <c r="J215" s="175"/>
      <c r="K215" s="195"/>
      <c r="L215" s="301"/>
      <c r="M215" s="327"/>
      <c r="N215" s="195"/>
      <c r="O215" s="301"/>
      <c r="P215" s="301"/>
      <c r="Q215" s="327"/>
      <c r="R215" s="3"/>
      <c r="S215" s="3"/>
      <c r="T215" s="3"/>
      <c r="V215" s="480"/>
    </row>
    <row r="216" spans="1:22" ht="20.100000000000001" customHeight="1">
      <c r="A216" s="1">
        <f>IF(OR(ISBLANK($K216),AND(I63="する",ISBLANK($N216))),1001,0)</f>
        <v>1001</v>
      </c>
      <c r="B216" s="5"/>
      <c r="C216" s="15"/>
      <c r="D216" s="36"/>
      <c r="E216" s="79"/>
      <c r="F216" s="127"/>
      <c r="G216" s="147" t="s">
        <v>218</v>
      </c>
      <c r="H216" s="91"/>
      <c r="I216" s="91"/>
      <c r="J216" s="175"/>
      <c r="K216" s="195"/>
      <c r="L216" s="301"/>
      <c r="M216" s="327"/>
      <c r="N216" s="195"/>
      <c r="O216" s="301"/>
      <c r="P216" s="301"/>
      <c r="Q216" s="327"/>
      <c r="R216" s="3"/>
      <c r="S216" s="3"/>
      <c r="T216" s="3"/>
      <c r="V216" s="480"/>
    </row>
    <row r="217" spans="1:22" ht="20.100000000000001" customHeight="1">
      <c r="A217" s="1">
        <f>IF(OR(ISBLANK($K217),AND(I63="する",ISBLANK($N217))),1001,0)</f>
        <v>1001</v>
      </c>
      <c r="B217" s="5"/>
      <c r="C217" s="15"/>
      <c r="D217" s="36"/>
      <c r="E217" s="79"/>
      <c r="F217" s="127"/>
      <c r="G217" s="149" t="s">
        <v>256</v>
      </c>
      <c r="H217" s="170"/>
      <c r="I217" s="170"/>
      <c r="J217" s="246"/>
      <c r="K217" s="195"/>
      <c r="L217" s="302"/>
      <c r="M217" s="328"/>
      <c r="N217" s="195"/>
      <c r="O217" s="301"/>
      <c r="P217" s="301"/>
      <c r="Q217" s="327"/>
      <c r="R217" s="3"/>
      <c r="S217" s="3"/>
      <c r="T217" s="3"/>
      <c r="U217" s="333"/>
      <c r="V217" s="481"/>
    </row>
    <row r="218" spans="1:22" ht="20.100000000000001" customHeight="1">
      <c r="A218" s="1">
        <f>IF(OR(ISBLANK($K218),AND(I63="する",ISBLANK($N218))),1001,0)</f>
        <v>1001</v>
      </c>
      <c r="B218" s="5"/>
      <c r="C218" s="15"/>
      <c r="D218" s="36"/>
      <c r="E218" s="79"/>
      <c r="F218" s="127"/>
      <c r="G218" s="149" t="s">
        <v>44</v>
      </c>
      <c r="H218" s="170"/>
      <c r="I218" s="170"/>
      <c r="J218" s="246"/>
      <c r="K218" s="195"/>
      <c r="L218" s="302"/>
      <c r="M218" s="328"/>
      <c r="N218" s="195"/>
      <c r="O218" s="301"/>
      <c r="P218" s="301"/>
      <c r="Q218" s="327"/>
      <c r="R218" s="3"/>
      <c r="S218" s="3"/>
      <c r="T218" s="3"/>
      <c r="U218" s="210"/>
      <c r="V218" s="482"/>
    </row>
    <row r="219" spans="1:22" ht="20.100000000000001" customHeight="1">
      <c r="A219" s="1">
        <f>IF(OR(ISBLANK($K219),AND(I63="する",ISBLANK($N219))),1001,0)</f>
        <v>1001</v>
      </c>
      <c r="B219" s="5"/>
      <c r="C219" s="15"/>
      <c r="D219" s="36"/>
      <c r="E219" s="79"/>
      <c r="F219" s="127"/>
      <c r="G219" s="147" t="s">
        <v>222</v>
      </c>
      <c r="H219" s="91"/>
      <c r="I219" s="91"/>
      <c r="J219" s="175"/>
      <c r="K219" s="195"/>
      <c r="L219" s="301"/>
      <c r="M219" s="327"/>
      <c r="N219" s="195"/>
      <c r="O219" s="301"/>
      <c r="P219" s="301"/>
      <c r="Q219" s="327"/>
      <c r="R219" s="3"/>
      <c r="S219" s="3"/>
      <c r="T219" s="3"/>
      <c r="V219" s="480"/>
    </row>
    <row r="220" spans="1:22" ht="20.100000000000001" customHeight="1">
      <c r="A220" s="1"/>
      <c r="B220" s="1"/>
      <c r="C220" s="15"/>
      <c r="D220" s="36"/>
      <c r="E220" s="79"/>
      <c r="F220" s="128"/>
      <c r="G220" s="148" t="s">
        <v>189</v>
      </c>
      <c r="H220" s="129"/>
      <c r="I220" s="129"/>
      <c r="J220" s="245"/>
      <c r="K220" s="280">
        <f>SUM(K214:K219)</f>
        <v>0</v>
      </c>
      <c r="L220" s="303"/>
      <c r="M220" s="329"/>
      <c r="N220" s="280">
        <f>SUM(N214:N219)</f>
        <v>0</v>
      </c>
      <c r="O220" s="386"/>
      <c r="P220" s="386"/>
      <c r="Q220" s="434"/>
      <c r="R220" s="3"/>
      <c r="S220" s="3"/>
      <c r="T220" s="3"/>
      <c r="V220" s="480"/>
    </row>
    <row r="221" spans="1:22" ht="20.100000000000001" customHeight="1">
      <c r="A221" s="1">
        <f>IF(OR(ISBLANK($K221),AND(I63="する",ISBLANK($N221))),1001,0)</f>
        <v>1001</v>
      </c>
      <c r="B221" s="5"/>
      <c r="C221" s="15"/>
      <c r="D221" s="36"/>
      <c r="E221" s="79"/>
      <c r="F221" s="73" t="s">
        <v>195</v>
      </c>
      <c r="G221" s="90"/>
      <c r="H221" s="90"/>
      <c r="I221" s="90"/>
      <c r="J221" s="174"/>
      <c r="K221" s="201"/>
      <c r="L221" s="247"/>
      <c r="M221" s="330"/>
      <c r="N221" s="201"/>
      <c r="O221" s="300"/>
      <c r="P221" s="300"/>
      <c r="Q221" s="326"/>
      <c r="R221" s="3"/>
      <c r="S221" s="3"/>
      <c r="T221" s="3"/>
      <c r="U221" s="333"/>
      <c r="V221" s="481"/>
    </row>
    <row r="222" spans="1:22" ht="20.100000000000001" customHeight="1">
      <c r="A222" s="1">
        <f>IF(OR(ISBLANK($K222),AND(I63="する",ISBLANK($N222))),1001,0)</f>
        <v>1001</v>
      </c>
      <c r="B222" s="5"/>
      <c r="C222" s="15"/>
      <c r="D222" s="36"/>
      <c r="E222" s="79"/>
      <c r="F222" s="74" t="s">
        <v>109</v>
      </c>
      <c r="G222" s="91"/>
      <c r="H222" s="91"/>
      <c r="I222" s="91"/>
      <c r="J222" s="175"/>
      <c r="K222" s="195"/>
      <c r="L222" s="302"/>
      <c r="M222" s="328"/>
      <c r="N222" s="195"/>
      <c r="O222" s="301"/>
      <c r="P222" s="301"/>
      <c r="Q222" s="327"/>
      <c r="R222" s="3"/>
      <c r="S222" s="3"/>
      <c r="T222" s="3"/>
      <c r="U222" s="210"/>
      <c r="V222" s="482"/>
    </row>
    <row r="223" spans="1:22" ht="20.100000000000001" customHeight="1">
      <c r="A223" s="1">
        <f>IF(OR(ISBLANK($K223),AND(I63="する",ISBLANK($N223))),1001,0)</f>
        <v>1001</v>
      </c>
      <c r="B223" s="5"/>
      <c r="C223" s="15"/>
      <c r="D223" s="36"/>
      <c r="E223" s="79"/>
      <c r="F223" s="74" t="s">
        <v>36</v>
      </c>
      <c r="G223" s="91"/>
      <c r="H223" s="91"/>
      <c r="I223" s="91"/>
      <c r="J223" s="175"/>
      <c r="K223" s="195"/>
      <c r="L223" s="302"/>
      <c r="M223" s="328"/>
      <c r="N223" s="195"/>
      <c r="O223" s="301"/>
      <c r="P223" s="301"/>
      <c r="Q223" s="327"/>
      <c r="R223" s="3"/>
      <c r="S223" s="3"/>
      <c r="T223" s="3"/>
      <c r="U223" s="210"/>
      <c r="V223" s="482"/>
    </row>
    <row r="224" spans="1:22" ht="20.100000000000001" customHeight="1">
      <c r="A224" s="1">
        <f>IF(OR(ISBLANK($K224),AND(I63="する",ISBLANK($N224))),1001,0)</f>
        <v>1001</v>
      </c>
      <c r="B224" s="5"/>
      <c r="C224" s="15"/>
      <c r="D224" s="36"/>
      <c r="E224" s="79"/>
      <c r="F224" s="74" t="s">
        <v>230</v>
      </c>
      <c r="G224" s="91"/>
      <c r="H224" s="91"/>
      <c r="I224" s="91"/>
      <c r="J224" s="175"/>
      <c r="K224" s="195"/>
      <c r="L224" s="301"/>
      <c r="M224" s="327"/>
      <c r="N224" s="195"/>
      <c r="O224" s="301"/>
      <c r="P224" s="301"/>
      <c r="Q224" s="327"/>
      <c r="R224" s="3"/>
      <c r="S224" s="3"/>
      <c r="T224" s="3"/>
      <c r="V224" s="480"/>
    </row>
    <row r="225" spans="1:23" ht="20.100000000000001" customHeight="1">
      <c r="A225" s="1">
        <f>IF(OR(ISBLANK($K225),AND(I63="する",ISBLANK($N225))),1001,0)</f>
        <v>1001</v>
      </c>
      <c r="B225" s="5"/>
      <c r="C225" s="15"/>
      <c r="D225" s="36"/>
      <c r="E225" s="79"/>
      <c r="F225" s="80" t="s">
        <v>222</v>
      </c>
      <c r="G225" s="129"/>
      <c r="H225" s="129"/>
      <c r="I225" s="129"/>
      <c r="J225" s="245"/>
      <c r="K225" s="202"/>
      <c r="L225" s="304"/>
      <c r="M225" s="331"/>
      <c r="N225" s="202"/>
      <c r="O225" s="304"/>
      <c r="P225" s="304"/>
      <c r="Q225" s="331"/>
      <c r="R225" s="3"/>
      <c r="S225" s="3"/>
      <c r="T225" s="3"/>
      <c r="V225" s="480"/>
    </row>
    <row r="226" spans="1:23" ht="20.100000000000001" customHeight="1">
      <c r="A226" s="1"/>
      <c r="B226" s="1"/>
      <c r="C226" s="15"/>
      <c r="D226" s="44"/>
      <c r="E226" s="48" t="s">
        <v>231</v>
      </c>
      <c r="F226" s="53"/>
      <c r="G226" s="53"/>
      <c r="H226" s="53"/>
      <c r="I226" s="53"/>
      <c r="J226" s="168"/>
      <c r="K226" s="204">
        <f>K213+K220+SUM(K221:K225)</f>
        <v>0</v>
      </c>
      <c r="L226" s="305"/>
      <c r="M226" s="332"/>
      <c r="N226" s="204">
        <f>N213+N220+SUM(N221:N225)</f>
        <v>0</v>
      </c>
      <c r="O226" s="387"/>
      <c r="P226" s="387"/>
      <c r="Q226" s="435"/>
      <c r="R226" s="3"/>
      <c r="S226" s="3"/>
      <c r="T226" s="3"/>
      <c r="V226" s="480"/>
    </row>
    <row r="227" spans="1:23" ht="20.100000000000001" customHeight="1">
      <c r="A227" s="1">
        <f>IF(OR(OR(ISBLANK($K227),K227&gt;K226),OR(AND(I63="する",ISBLANK($N227)),N227&gt;N226)),1001,0)</f>
        <v>1001</v>
      </c>
      <c r="B227" s="5"/>
      <c r="C227" s="15"/>
      <c r="D227" s="44"/>
      <c r="E227" s="73" t="s">
        <v>118</v>
      </c>
      <c r="F227" s="90"/>
      <c r="G227" s="90"/>
      <c r="H227" s="90"/>
      <c r="I227" s="90"/>
      <c r="J227" s="174"/>
      <c r="K227" s="201"/>
      <c r="L227" s="247"/>
      <c r="M227" s="330"/>
      <c r="N227" s="201"/>
      <c r="O227" s="300"/>
      <c r="P227" s="300"/>
      <c r="Q227" s="326"/>
      <c r="R227" s="3"/>
      <c r="S227" s="3"/>
      <c r="T227" s="3"/>
      <c r="U227" s="333"/>
      <c r="V227" s="481"/>
    </row>
    <row r="228" spans="1:23" ht="20.100000000000001" customHeight="1">
      <c r="A228" s="1">
        <f>IF(OR(ISBLANK($K228),AND(I63="する",ISBLANK($N228))),1001,0)</f>
        <v>1001</v>
      </c>
      <c r="B228" s="5"/>
      <c r="C228" s="15"/>
      <c r="D228" s="44"/>
      <c r="E228" s="74" t="s">
        <v>233</v>
      </c>
      <c r="F228" s="91"/>
      <c r="G228" s="91"/>
      <c r="H228" s="91"/>
      <c r="I228" s="91"/>
      <c r="J228" s="175"/>
      <c r="K228" s="195"/>
      <c r="L228" s="302"/>
      <c r="M228" s="328"/>
      <c r="N228" s="195"/>
      <c r="O228" s="301"/>
      <c r="P228" s="301"/>
      <c r="Q228" s="327"/>
      <c r="R228" s="3"/>
      <c r="S228" s="3"/>
      <c r="T228" s="3"/>
      <c r="U228" s="210"/>
      <c r="V228" s="482"/>
    </row>
    <row r="229" spans="1:23" ht="20.100000000000001" customHeight="1">
      <c r="A229" s="1"/>
      <c r="B229" s="1"/>
      <c r="C229" s="15"/>
      <c r="D229" s="44"/>
      <c r="E229" s="80" t="s">
        <v>135</v>
      </c>
      <c r="F229" s="129"/>
      <c r="G229" s="129"/>
      <c r="H229" s="129"/>
      <c r="I229" s="129"/>
      <c r="J229" s="245"/>
      <c r="K229" s="280">
        <f>K227+K228</f>
        <v>0</v>
      </c>
      <c r="L229" s="303"/>
      <c r="M229" s="329"/>
      <c r="N229" s="280">
        <f>N227+N228</f>
        <v>0</v>
      </c>
      <c r="O229" s="386"/>
      <c r="P229" s="386"/>
      <c r="Q229" s="434"/>
      <c r="R229" s="3"/>
      <c r="S229" s="3"/>
      <c r="T229" s="3"/>
      <c r="U229" s="210"/>
      <c r="V229" s="482"/>
    </row>
    <row r="230" spans="1:23" s="3" customFormat="1" ht="20.100000000000001" customHeight="1">
      <c r="A230" s="3"/>
      <c r="B230" s="3"/>
      <c r="C230" s="22"/>
      <c r="D230" s="23"/>
      <c r="I230" s="210"/>
      <c r="J230" s="210"/>
      <c r="K230" s="210"/>
      <c r="L230" s="3"/>
      <c r="M230" s="333"/>
      <c r="N230" s="3"/>
      <c r="O230" s="3"/>
      <c r="P230" s="3"/>
      <c r="Q230" s="3"/>
      <c r="R230" s="3"/>
      <c r="S230" s="3"/>
      <c r="T230" s="3"/>
      <c r="U230" s="3"/>
      <c r="V230" s="6"/>
    </row>
    <row r="231" spans="1:23" s="3" customFormat="1" ht="20.100000000000001" customHeight="1">
      <c r="A231" s="3"/>
      <c r="B231" s="3"/>
      <c r="C231" s="22"/>
      <c r="D231" s="23">
        <v>11</v>
      </c>
      <c r="E231" s="3" t="s">
        <v>153</v>
      </c>
      <c r="I231" s="211"/>
      <c r="O231" s="211"/>
      <c r="Q231" s="3"/>
      <c r="R231" s="3"/>
      <c r="S231" s="3"/>
      <c r="T231" s="3"/>
      <c r="U231" s="3"/>
      <c r="V231" s="6"/>
    </row>
    <row r="232" spans="1:23" s="3" customFormat="1" ht="20.100000000000001" customHeight="1">
      <c r="A232" s="3"/>
      <c r="B232" s="3"/>
      <c r="C232" s="22"/>
      <c r="D232" s="23"/>
      <c r="E232" s="81" t="s">
        <v>193</v>
      </c>
      <c r="Q232" s="3"/>
      <c r="R232" s="3"/>
      <c r="S232" s="3"/>
      <c r="T232" s="3"/>
      <c r="U232" s="3"/>
      <c r="V232" s="6"/>
    </row>
    <row r="233" spans="1:23" s="3" customFormat="1" ht="20.100000000000001" customHeight="1">
      <c r="A233" s="3"/>
      <c r="B233" s="3"/>
      <c r="C233" s="22"/>
      <c r="D233" s="23"/>
      <c r="E233" s="82" t="s">
        <v>79</v>
      </c>
      <c r="F233" s="130"/>
      <c r="G233" s="130"/>
      <c r="H233" s="171"/>
      <c r="I233" s="201"/>
      <c r="J233" s="247"/>
      <c r="K233" s="247"/>
      <c r="L233" s="247"/>
      <c r="M233" s="330"/>
      <c r="O233" s="211"/>
      <c r="Q233" s="3"/>
      <c r="R233" s="3"/>
      <c r="S233" s="3"/>
      <c r="T233" s="3"/>
      <c r="U233" s="3"/>
      <c r="V233" s="6"/>
    </row>
    <row r="234" spans="1:23" s="3" customFormat="1" ht="20.100000000000001" customHeight="1">
      <c r="A234" s="3"/>
      <c r="B234" s="6"/>
      <c r="C234" s="23"/>
      <c r="D234" s="23"/>
      <c r="E234" s="83" t="s">
        <v>181</v>
      </c>
      <c r="F234" s="131"/>
      <c r="G234" s="131"/>
      <c r="H234" s="172"/>
      <c r="I234" s="196"/>
      <c r="J234" s="248"/>
      <c r="K234" s="248"/>
      <c r="L234" s="248"/>
      <c r="M234" s="334"/>
      <c r="Q234" s="3"/>
      <c r="R234" s="3"/>
      <c r="S234" s="3"/>
      <c r="T234" s="3"/>
      <c r="U234" s="3"/>
      <c r="V234" s="6"/>
    </row>
    <row r="235" spans="1:23" s="3" customFormat="1" ht="20.100000000000001" customHeight="1">
      <c r="A235" s="3"/>
      <c r="B235" s="6"/>
      <c r="C235" s="3"/>
      <c r="D235" s="3"/>
      <c r="E235" s="84" t="s">
        <v>175</v>
      </c>
      <c r="F235" s="132"/>
      <c r="G235" s="132"/>
      <c r="H235" s="173"/>
      <c r="I235" s="197">
        <f>SUM(I233,I234)</f>
        <v>0</v>
      </c>
      <c r="J235" s="249"/>
      <c r="K235" s="249"/>
      <c r="L235" s="249"/>
      <c r="M235" s="335"/>
      <c r="N235" s="357"/>
      <c r="O235" s="357"/>
      <c r="P235" s="357"/>
      <c r="Q235" s="357"/>
      <c r="R235" s="357"/>
      <c r="S235" s="357"/>
      <c r="T235" s="357"/>
      <c r="U235" s="357"/>
      <c r="V235" s="6"/>
    </row>
    <row r="236" spans="1:23" s="3" customFormat="1" ht="20.100000000000001" customHeight="1">
      <c r="A236" s="3"/>
      <c r="B236" s="3"/>
      <c r="C236" s="24"/>
      <c r="D236" s="3"/>
      <c r="E236" s="1"/>
      <c r="F236" s="1"/>
      <c r="G236" s="1"/>
      <c r="H236" s="1"/>
      <c r="I236" s="198"/>
      <c r="J236" s="198"/>
      <c r="K236" s="198"/>
      <c r="L236" s="198"/>
      <c r="M236" s="198"/>
      <c r="N236" s="357"/>
      <c r="O236" s="388"/>
      <c r="P236" s="357"/>
      <c r="Q236" s="357"/>
      <c r="R236" s="357"/>
      <c r="S236" s="388"/>
      <c r="T236" s="357"/>
      <c r="U236" s="357"/>
      <c r="V236" s="6"/>
    </row>
    <row r="237" spans="1:23" ht="20.100000000000001" customHeight="1">
      <c r="A237" s="1"/>
      <c r="B237" s="1"/>
      <c r="C237" s="15"/>
      <c r="D237" s="36">
        <v>12</v>
      </c>
      <c r="E237" s="1" t="s">
        <v>174</v>
      </c>
      <c r="F237" s="1"/>
      <c r="G237" s="1"/>
      <c r="H237" s="1"/>
      <c r="I237" s="212"/>
      <c r="J237" s="87"/>
      <c r="K237" s="216"/>
      <c r="L237" s="87"/>
      <c r="M237" s="87"/>
      <c r="N237" s="87"/>
      <c r="O237" s="216"/>
      <c r="P237" s="87"/>
      <c r="Q237" s="87"/>
      <c r="R237" s="87"/>
      <c r="S237" s="216"/>
      <c r="T237" s="87"/>
      <c r="U237" s="87"/>
      <c r="V237" s="483"/>
      <c r="W237" s="1"/>
    </row>
    <row r="238" spans="1:23" ht="20.100000000000001" customHeight="1">
      <c r="A238" s="4"/>
      <c r="B238" s="1"/>
      <c r="C238" s="14"/>
      <c r="E238" s="60" t="s">
        <v>185</v>
      </c>
      <c r="F238" s="114"/>
      <c r="G238" s="114"/>
      <c r="H238" s="159"/>
      <c r="I238" s="213" t="s">
        <v>187</v>
      </c>
      <c r="J238" s="250"/>
      <c r="K238" s="206"/>
      <c r="L238" s="250"/>
      <c r="M238" s="336"/>
      <c r="O238" s="199"/>
      <c r="S238" s="199"/>
      <c r="V238" s="7"/>
    </row>
    <row r="239" spans="1:23" ht="20.100000000000001" customHeight="1">
      <c r="A239" s="4"/>
      <c r="B239" s="1"/>
      <c r="C239" s="14"/>
      <c r="E239" s="73" t="s">
        <v>190</v>
      </c>
      <c r="F239" s="90"/>
      <c r="G239" s="90"/>
      <c r="H239" s="174"/>
      <c r="I239" s="214"/>
      <c r="J239" s="251"/>
      <c r="K239" s="281"/>
      <c r="L239" s="251"/>
      <c r="M239" s="337"/>
      <c r="O239" s="199"/>
      <c r="S239" s="199"/>
      <c r="V239" s="7"/>
    </row>
    <row r="240" spans="1:23" ht="20.100000000000001" customHeight="1">
      <c r="A240" s="4"/>
      <c r="B240" s="1"/>
      <c r="C240" s="15"/>
      <c r="D240" s="7"/>
      <c r="E240" s="74" t="s">
        <v>191</v>
      </c>
      <c r="F240" s="91"/>
      <c r="G240" s="91"/>
      <c r="H240" s="175"/>
      <c r="I240" s="215"/>
      <c r="J240" s="252"/>
      <c r="K240" s="282"/>
      <c r="L240" s="252"/>
      <c r="M240" s="338"/>
      <c r="O240" s="199"/>
      <c r="S240" s="199"/>
      <c r="V240" s="7"/>
    </row>
    <row r="241" spans="1:23" ht="20.100000000000001" customHeight="1">
      <c r="A241" s="4"/>
      <c r="B241" s="1"/>
      <c r="C241" s="15"/>
      <c r="E241" s="85" t="s">
        <v>192</v>
      </c>
      <c r="F241" s="133"/>
      <c r="G241" s="133"/>
      <c r="H241" s="176"/>
      <c r="I241" s="215"/>
      <c r="J241" s="252"/>
      <c r="K241" s="282"/>
      <c r="L241" s="252"/>
      <c r="M241" s="338"/>
      <c r="O241" s="199"/>
      <c r="S241" s="199"/>
      <c r="V241" s="7"/>
    </row>
    <row r="242" spans="1:23" ht="20.100000000000001" customHeight="1">
      <c r="A242" s="4"/>
      <c r="B242" s="1"/>
      <c r="C242" s="15"/>
      <c r="E242" s="86"/>
      <c r="F242" s="134"/>
      <c r="G242" s="134"/>
      <c r="H242" s="177"/>
      <c r="I242" s="86"/>
      <c r="J242" s="253"/>
      <c r="K242" s="283"/>
      <c r="L242" s="253"/>
      <c r="M242" s="339"/>
      <c r="O242" s="199"/>
      <c r="S242" s="199"/>
      <c r="V242" s="7"/>
    </row>
    <row r="243" spans="1:23" ht="30" customHeight="1">
      <c r="A243" s="4"/>
      <c r="B243" s="1"/>
      <c r="C243" s="15"/>
      <c r="D243" s="45"/>
      <c r="E243" s="87"/>
      <c r="F243" s="135"/>
      <c r="G243" s="87"/>
      <c r="H243" s="87"/>
      <c r="I243" s="216"/>
      <c r="J243" s="87"/>
      <c r="K243" s="87"/>
      <c r="L243" s="87"/>
      <c r="M243" s="87"/>
      <c r="N243" s="358"/>
      <c r="O243" s="87"/>
      <c r="P243" s="87"/>
      <c r="Q243" s="87"/>
      <c r="R243" s="87"/>
      <c r="S243" s="87"/>
      <c r="T243" s="87"/>
      <c r="U243" s="87"/>
      <c r="V243" s="483"/>
      <c r="W243" s="87"/>
    </row>
    <row r="244" spans="1:23" s="3" customFormat="1" ht="20.100000000000001" customHeight="1">
      <c r="A244" s="3"/>
      <c r="B244" s="6"/>
      <c r="C244" s="3"/>
      <c r="D244" s="46" t="str">
        <f>"("&amp;D246&amp;")～("&amp;D258&amp;")は市内業者(相生市内に本店・支店、営業所等のある業者)のみ入力してください。"</f>
        <v>(13)～(18)は市内業者(相生市内に本店・支店、営業所等のある業者)のみ入力してください。</v>
      </c>
      <c r="E244" s="1"/>
      <c r="F244" s="1"/>
      <c r="G244" s="1"/>
      <c r="H244" s="1"/>
      <c r="I244" s="198"/>
      <c r="J244" s="198"/>
      <c r="K244" s="198"/>
      <c r="L244" s="198"/>
      <c r="M244" s="198"/>
      <c r="N244" s="357"/>
      <c r="O244" s="357"/>
      <c r="P244" s="357"/>
      <c r="Q244" s="357"/>
      <c r="R244" s="357"/>
      <c r="S244" s="357"/>
      <c r="T244" s="357"/>
      <c r="U244" s="357"/>
      <c r="V244" s="6"/>
    </row>
    <row r="245" spans="1:23" s="3" customFormat="1" ht="20.100000000000001" customHeight="1">
      <c r="A245" s="3"/>
      <c r="B245" s="6"/>
      <c r="C245" s="3"/>
      <c r="D245" s="3"/>
      <c r="E245" s="1"/>
      <c r="F245" s="1"/>
      <c r="G245" s="1"/>
      <c r="H245" s="1"/>
      <c r="I245" s="198"/>
      <c r="J245" s="198"/>
      <c r="K245" s="198"/>
      <c r="L245" s="198"/>
      <c r="M245" s="198"/>
      <c r="N245" s="357"/>
      <c r="O245" s="357"/>
      <c r="P245" s="357"/>
      <c r="Q245" s="357"/>
      <c r="R245" s="357"/>
      <c r="S245" s="357"/>
      <c r="T245" s="357"/>
      <c r="U245" s="357"/>
      <c r="V245" s="6"/>
    </row>
    <row r="246" spans="1:23" ht="20.100000000000001" customHeight="1">
      <c r="A246" s="1">
        <f>IF(AND(所在地,ISBLANK(I246)),1001,0)</f>
        <v>0</v>
      </c>
      <c r="B246" s="1"/>
      <c r="C246" s="25"/>
      <c r="D246" s="36">
        <v>13</v>
      </c>
      <c r="E246" s="5" t="s">
        <v>232</v>
      </c>
      <c r="F246" s="26"/>
      <c r="G246" s="26"/>
      <c r="H246" s="26"/>
      <c r="I246" s="183"/>
      <c r="J246" s="183"/>
      <c r="K246" s="183"/>
      <c r="L246" s="183"/>
      <c r="M246" s="183"/>
      <c r="V246" s="7"/>
    </row>
    <row r="247" spans="1:23" ht="20.100000000000001" customHeight="1">
      <c r="A247" s="1"/>
      <c r="B247" s="7"/>
      <c r="C247" s="26"/>
      <c r="D247" s="36"/>
      <c r="E247" s="77" t="s">
        <v>121</v>
      </c>
      <c r="F247" s="26"/>
      <c r="G247" s="26"/>
      <c r="H247" s="26"/>
      <c r="J247" s="225" t="s">
        <v>77</v>
      </c>
      <c r="V247" s="7"/>
    </row>
    <row r="248" spans="1:23" ht="20.100000000000001" customHeight="1">
      <c r="A248" s="1">
        <f>IF(OR(AND(所在地,ISBLANK(I248)),AND(所在地,I248="その他",ISBLANK(P248))),1001,0)</f>
        <v>0</v>
      </c>
      <c r="B248" s="7"/>
      <c r="C248" s="26"/>
      <c r="D248" s="36">
        <v>14</v>
      </c>
      <c r="E248" s="5" t="s">
        <v>171</v>
      </c>
      <c r="F248" s="26"/>
      <c r="G248" s="26"/>
      <c r="H248" s="26"/>
      <c r="I248" s="183"/>
      <c r="J248" s="183"/>
      <c r="K248" s="183"/>
      <c r="L248" s="183"/>
      <c r="M248" s="183"/>
      <c r="O248" s="383" t="s">
        <v>72</v>
      </c>
      <c r="P248" s="183"/>
      <c r="Q248" s="183"/>
      <c r="R248" s="226"/>
      <c r="S248" s="226"/>
      <c r="T248" s="226"/>
      <c r="U248" s="226"/>
      <c r="V248" s="7"/>
    </row>
    <row r="249" spans="1:23" ht="20.100000000000001" customHeight="1">
      <c r="A249" s="1"/>
      <c r="B249" s="7"/>
      <c r="C249" s="26"/>
      <c r="D249" s="36"/>
      <c r="E249" s="77" t="s">
        <v>164</v>
      </c>
      <c r="F249" s="26"/>
      <c r="G249" s="26"/>
      <c r="H249" s="26"/>
      <c r="I249" s="36"/>
      <c r="J249" s="217" t="s">
        <v>194</v>
      </c>
      <c r="K249" s="217"/>
      <c r="L249" s="217"/>
      <c r="M249" s="217"/>
      <c r="N249" s="217"/>
      <c r="O249" s="217"/>
      <c r="P249" s="217"/>
      <c r="Q249" s="217"/>
      <c r="R249" s="217"/>
      <c r="S249" s="217"/>
      <c r="T249" s="217"/>
      <c r="U249" s="217"/>
      <c r="V249" s="7"/>
    </row>
    <row r="250" spans="1:23" ht="20.100000000000001" customHeight="1">
      <c r="A250" s="1">
        <f>IF(OR(AND(所在地,ISBLANK(I250)),AND(所在地,I250="その他",ISBLANK(P250))),1001,0)</f>
        <v>0</v>
      </c>
      <c r="B250" s="7"/>
      <c r="C250" s="26"/>
      <c r="D250" s="36">
        <v>15</v>
      </c>
      <c r="E250" s="5" t="s">
        <v>170</v>
      </c>
      <c r="F250" s="26"/>
      <c r="G250" s="26"/>
      <c r="H250" s="26"/>
      <c r="I250" s="183"/>
      <c r="J250" s="183"/>
      <c r="K250" s="183"/>
      <c r="L250" s="183"/>
      <c r="M250" s="183"/>
      <c r="O250" s="383" t="s">
        <v>72</v>
      </c>
      <c r="P250" s="183"/>
      <c r="Q250" s="183"/>
      <c r="R250" s="226"/>
      <c r="S250" s="226"/>
      <c r="T250" s="226"/>
      <c r="U250" s="226"/>
      <c r="V250" s="7"/>
    </row>
    <row r="251" spans="1:23" s="3" customFormat="1" ht="30" customHeight="1">
      <c r="A251" s="3"/>
      <c r="B251" s="6"/>
      <c r="C251" s="27"/>
      <c r="D251" s="23"/>
      <c r="E251" s="77" t="s">
        <v>164</v>
      </c>
      <c r="F251" s="27"/>
      <c r="G251" s="27"/>
      <c r="H251" s="27"/>
      <c r="I251" s="1"/>
      <c r="J251" s="244" t="s">
        <v>196</v>
      </c>
      <c r="K251" s="244"/>
      <c r="L251" s="244"/>
      <c r="M251" s="244"/>
      <c r="N251" s="359"/>
      <c r="O251" s="244"/>
      <c r="P251" s="244"/>
      <c r="Q251" s="244"/>
      <c r="R251" s="244"/>
      <c r="S251" s="244"/>
      <c r="T251" s="244"/>
      <c r="U251" s="244"/>
      <c r="V251" s="6"/>
    </row>
    <row r="252" spans="1:23" ht="20.100000000000001" customHeight="1">
      <c r="A252" s="1"/>
      <c r="B252" s="7"/>
      <c r="C252" s="26"/>
      <c r="D252" s="36">
        <v>16</v>
      </c>
      <c r="E252" s="5" t="s">
        <v>172</v>
      </c>
      <c r="F252" s="26"/>
      <c r="G252" s="26"/>
      <c r="H252" s="26"/>
      <c r="I252" s="191"/>
      <c r="J252" s="191"/>
      <c r="K252" s="191"/>
      <c r="L252" s="191"/>
      <c r="M252" s="191"/>
      <c r="N252" s="199"/>
      <c r="O252" s="389"/>
      <c r="P252" s="389"/>
      <c r="Q252" s="389"/>
      <c r="R252" s="389"/>
      <c r="V252" s="7"/>
    </row>
    <row r="253" spans="1:23" ht="20.100000000000001" customHeight="1">
      <c r="A253" s="1">
        <f>IF(AND(所在地,ISBLANK(I253)),1001,0)</f>
        <v>0</v>
      </c>
      <c r="B253" s="7"/>
      <c r="C253" s="26"/>
      <c r="D253" s="36"/>
      <c r="E253" s="88" t="s">
        <v>177</v>
      </c>
      <c r="F253" s="88"/>
      <c r="G253" s="88"/>
      <c r="H253" s="88"/>
      <c r="I253" s="201"/>
      <c r="J253" s="247"/>
      <c r="K253" s="247"/>
      <c r="L253" s="247"/>
      <c r="M253" s="330"/>
      <c r="N253" s="333"/>
      <c r="O253" s="210"/>
      <c r="P253" s="412"/>
      <c r="Q253" s="210"/>
      <c r="R253" s="412"/>
      <c r="V253" s="7"/>
    </row>
    <row r="254" spans="1:23" ht="20.100000000000001" customHeight="1">
      <c r="A254" s="1">
        <f>IF(AND(所在地,ISBLANK(I254)),1001,0)</f>
        <v>0</v>
      </c>
      <c r="B254" s="1"/>
      <c r="C254" s="25"/>
      <c r="D254" s="36"/>
      <c r="E254" s="89" t="s">
        <v>178</v>
      </c>
      <c r="F254" s="89"/>
      <c r="G254" s="89"/>
      <c r="H254" s="89"/>
      <c r="I254" s="202"/>
      <c r="J254" s="254"/>
      <c r="K254" s="254"/>
      <c r="L254" s="254"/>
      <c r="M254" s="340"/>
      <c r="N254" s="333"/>
      <c r="O254" s="333"/>
      <c r="P254" s="413"/>
      <c r="Q254" s="333"/>
      <c r="R254" s="413"/>
      <c r="V254" s="7"/>
    </row>
    <row r="255" spans="1:23" ht="20.100000000000001" customHeight="1">
      <c r="A255" s="1"/>
      <c r="B255" s="1"/>
      <c r="C255" s="25"/>
      <c r="D255" s="36"/>
      <c r="E255" s="5"/>
      <c r="F255" s="26"/>
      <c r="G255" s="26"/>
      <c r="H255" s="26"/>
      <c r="N255" s="199"/>
      <c r="V255" s="7"/>
    </row>
    <row r="256" spans="1:23" ht="20.100000000000001" customHeight="1">
      <c r="A256" s="1">
        <f>IF(AND(所在地,ISBLANK(I256)),1001,0)</f>
        <v>0</v>
      </c>
      <c r="B256" s="1"/>
      <c r="C256" s="25"/>
      <c r="D256" s="36">
        <v>17</v>
      </c>
      <c r="E256" s="5" t="s">
        <v>257</v>
      </c>
      <c r="F256" s="26"/>
      <c r="G256" s="26"/>
      <c r="H256" s="26"/>
      <c r="I256" s="200"/>
      <c r="J256" s="243"/>
      <c r="K256" s="243"/>
      <c r="L256" s="243"/>
      <c r="M256" s="243"/>
      <c r="N256" s="199" t="s">
        <v>173</v>
      </c>
      <c r="V256" s="7"/>
    </row>
    <row r="257" spans="1:22" ht="30" customHeight="1">
      <c r="A257" s="1"/>
      <c r="B257" s="1"/>
      <c r="C257" s="25"/>
      <c r="D257" s="36"/>
      <c r="E257" s="5"/>
      <c r="F257" s="26"/>
      <c r="G257" s="26"/>
      <c r="H257" s="26"/>
      <c r="J257" s="244" t="s">
        <v>259</v>
      </c>
      <c r="K257" s="244"/>
      <c r="L257" s="244"/>
      <c r="M257" s="244"/>
      <c r="N257" s="359"/>
      <c r="O257" s="244"/>
      <c r="P257" s="244"/>
      <c r="Q257" s="244"/>
      <c r="R257" s="244"/>
      <c r="S257" s="244"/>
      <c r="T257" s="244"/>
      <c r="U257" s="244"/>
      <c r="V257" s="7"/>
    </row>
    <row r="258" spans="1:22" ht="20.100000000000001" customHeight="1">
      <c r="A258" s="1">
        <f>IF(AND(所在地,ISBLANK(I258)),1001,0)</f>
        <v>0</v>
      </c>
      <c r="B258" s="1"/>
      <c r="C258" s="25"/>
      <c r="D258" s="36">
        <v>18</v>
      </c>
      <c r="E258" s="5" t="s">
        <v>258</v>
      </c>
      <c r="F258" s="26"/>
      <c r="G258" s="26"/>
      <c r="H258" s="26"/>
      <c r="I258" s="183"/>
      <c r="J258" s="183"/>
      <c r="K258" s="183"/>
      <c r="L258" s="183"/>
      <c r="M258" s="183"/>
      <c r="N258" s="199"/>
      <c r="V258" s="7"/>
    </row>
    <row r="259" spans="1:22" ht="20.100000000000001" customHeight="1">
      <c r="A259" s="1"/>
      <c r="B259" s="1"/>
      <c r="C259" s="21"/>
      <c r="D259" s="43"/>
      <c r="E259" s="43"/>
      <c r="F259" s="43"/>
      <c r="G259" s="43"/>
      <c r="H259" s="43"/>
      <c r="J259" s="225" t="s">
        <v>77</v>
      </c>
      <c r="N259" s="199"/>
      <c r="V259" s="7"/>
    </row>
    <row r="260" spans="1:22" ht="20.100000000000001" customHeight="1">
      <c r="A260" s="1"/>
      <c r="B260" s="7"/>
      <c r="C260" s="17"/>
      <c r="D260" s="37"/>
      <c r="E260" s="37"/>
      <c r="F260" s="37"/>
      <c r="G260" s="37"/>
      <c r="H260" s="37"/>
      <c r="I260" s="37"/>
      <c r="J260" s="186"/>
      <c r="K260" s="186"/>
      <c r="L260" s="306"/>
      <c r="M260" s="186"/>
      <c r="N260" s="360"/>
      <c r="O260" s="186"/>
      <c r="P260" s="414"/>
      <c r="Q260" s="414"/>
      <c r="R260" s="414"/>
      <c r="S260" s="459"/>
      <c r="T260" s="459"/>
      <c r="U260" s="186"/>
      <c r="V260" s="445"/>
    </row>
    <row r="261" spans="1:22" ht="20.100000000000001" customHeight="1">
      <c r="A261" s="1"/>
      <c r="B261" s="1"/>
      <c r="C261" s="26"/>
      <c r="D261" s="36"/>
      <c r="E261" s="5"/>
      <c r="F261" s="26"/>
      <c r="G261" s="26"/>
      <c r="H261" s="26"/>
      <c r="J261" s="217"/>
      <c r="K261" s="217"/>
      <c r="L261" s="217"/>
      <c r="M261" s="217"/>
      <c r="N261" s="361"/>
      <c r="O261" s="217"/>
      <c r="P261" s="217"/>
      <c r="Q261" s="217"/>
      <c r="R261" s="217"/>
      <c r="S261" s="217"/>
      <c r="T261" s="217"/>
      <c r="U261" s="217"/>
    </row>
    <row r="262" spans="1:22" ht="20.100000000000001" customHeight="1">
      <c r="A262" s="1"/>
      <c r="B262" s="1"/>
      <c r="C262" s="26"/>
      <c r="D262" s="36"/>
      <c r="E262" s="5"/>
      <c r="F262" s="26"/>
      <c r="G262" s="26"/>
      <c r="H262" s="26"/>
      <c r="M262" s="217"/>
      <c r="N262" s="361"/>
      <c r="O262" s="217"/>
      <c r="P262" s="217"/>
      <c r="Q262" s="217"/>
      <c r="R262" s="217"/>
      <c r="S262" s="217"/>
      <c r="T262" s="217"/>
      <c r="U262" s="217"/>
    </row>
    <row r="263" spans="1:22" ht="20.100000000000001" customHeight="1">
      <c r="A263" s="1"/>
      <c r="B263" s="1"/>
      <c r="C263" s="18" t="s">
        <v>54</v>
      </c>
      <c r="D263" s="38"/>
      <c r="E263" s="38"/>
      <c r="F263" s="38"/>
      <c r="G263" s="38"/>
      <c r="H263" s="158"/>
      <c r="I263" s="217"/>
      <c r="J263" s="217"/>
      <c r="K263" s="217"/>
      <c r="L263" s="217"/>
      <c r="M263" s="217"/>
      <c r="N263" s="199"/>
    </row>
    <row r="264" spans="1:22" ht="20.100000000000001" customHeight="1">
      <c r="A264" s="1"/>
      <c r="B264" s="1"/>
      <c r="C264" s="14"/>
      <c r="D264" s="35"/>
      <c r="E264" s="35"/>
      <c r="F264" s="35"/>
      <c r="G264" s="35"/>
      <c r="H264" s="35"/>
      <c r="I264" s="180"/>
      <c r="J264" s="180"/>
      <c r="K264" s="180"/>
      <c r="L264" s="180"/>
      <c r="M264" s="180"/>
      <c r="N264" s="362"/>
      <c r="O264" s="180"/>
      <c r="P264" s="180"/>
      <c r="Q264" s="180"/>
      <c r="R264" s="180"/>
      <c r="S264" s="180"/>
      <c r="T264" s="180"/>
      <c r="U264" s="180"/>
      <c r="V264" s="451"/>
    </row>
    <row r="265" spans="1:22" ht="15.75" hidden="1" customHeight="1">
      <c r="A265" s="1"/>
      <c r="B265" s="1"/>
      <c r="C265" s="14"/>
      <c r="D265" s="35"/>
      <c r="E265" s="35"/>
      <c r="F265" s="35"/>
      <c r="G265" s="35"/>
      <c r="H265" s="35"/>
      <c r="I265" s="1"/>
      <c r="J265" s="1"/>
      <c r="K265" s="1"/>
      <c r="L265" s="1"/>
      <c r="M265" s="1"/>
      <c r="N265" s="199"/>
      <c r="O265" s="1"/>
      <c r="P265" s="1"/>
      <c r="Q265" s="1"/>
      <c r="R265" s="1"/>
      <c r="S265" s="1"/>
      <c r="T265" s="1"/>
      <c r="U265" s="1"/>
      <c r="V265" s="7"/>
    </row>
    <row r="266" spans="1:22" ht="20.100000000000001" customHeight="1">
      <c r="A266" s="1">
        <f>IF(OR(ISBLANK($I266),ISBLANK($O266)),1001,0)</f>
        <v>1001</v>
      </c>
      <c r="B266" s="5"/>
      <c r="C266" s="15"/>
      <c r="D266" s="36">
        <v>1</v>
      </c>
      <c r="E266" s="1" t="s">
        <v>43</v>
      </c>
      <c r="I266" s="207"/>
      <c r="J266" s="242"/>
      <c r="K266" s="242"/>
      <c r="L266" s="242"/>
      <c r="M266" s="242"/>
      <c r="N266" s="363" t="s">
        <v>31</v>
      </c>
      <c r="O266" s="207"/>
      <c r="P266" s="242"/>
      <c r="Q266" s="242"/>
      <c r="R266" s="1" t="s">
        <v>33</v>
      </c>
      <c r="S266" s="1"/>
      <c r="T266" s="1"/>
      <c r="U266" s="1"/>
      <c r="V266" s="7"/>
    </row>
    <row r="267" spans="1:22" ht="20.100000000000001" customHeight="1">
      <c r="A267" s="1"/>
      <c r="B267" s="1"/>
      <c r="C267" s="15"/>
      <c r="D267" s="36"/>
      <c r="E267" s="1"/>
      <c r="F267" s="1"/>
      <c r="G267" s="1"/>
      <c r="H267" s="1"/>
      <c r="I267" s="71"/>
      <c r="J267" s="225" t="str">
        <f>日付例&amp;"　年月日を入力してください。"</f>
        <v>例)2023/4/1、R5/4/1　年月日を入力してください。</v>
      </c>
      <c r="K267" s="257"/>
      <c r="L267" s="257"/>
      <c r="M267" s="257"/>
      <c r="N267" s="364"/>
      <c r="O267" s="257"/>
      <c r="P267" s="257"/>
      <c r="Q267" s="257"/>
      <c r="R267" s="257"/>
      <c r="S267" s="257"/>
      <c r="T267" s="257"/>
      <c r="U267" s="257"/>
      <c r="V267" s="7"/>
    </row>
    <row r="268" spans="1:22" ht="20.100000000000001" customHeight="1">
      <c r="A268" s="1">
        <f>IF(OR(ISBLANK($I268),ISBLANK($O268)),1001,0)</f>
        <v>1001</v>
      </c>
      <c r="B268" s="5"/>
      <c r="C268" s="15"/>
      <c r="D268" s="36">
        <v>2</v>
      </c>
      <c r="E268" s="1" t="s">
        <v>45</v>
      </c>
      <c r="I268" s="207"/>
      <c r="J268" s="242"/>
      <c r="K268" s="242"/>
      <c r="L268" s="242"/>
      <c r="M268" s="242"/>
      <c r="N268" s="363" t="s">
        <v>31</v>
      </c>
      <c r="O268" s="207"/>
      <c r="P268" s="242"/>
      <c r="Q268" s="242"/>
      <c r="R268" s="1" t="s">
        <v>33</v>
      </c>
      <c r="S268" s="1"/>
      <c r="T268" s="1"/>
      <c r="U268" s="1"/>
      <c r="V268" s="7"/>
    </row>
    <row r="269" spans="1:22" ht="20.100000000000001" customHeight="1">
      <c r="A269" s="1"/>
      <c r="B269" s="1"/>
      <c r="C269" s="15"/>
      <c r="D269" s="36"/>
      <c r="E269" s="1"/>
      <c r="F269" s="1"/>
      <c r="G269" s="1"/>
      <c r="H269" s="1"/>
      <c r="I269" s="71"/>
      <c r="J269" s="225" t="str">
        <f>日付例&amp;"　年月日を入力してください。"</f>
        <v>例)2023/4/1、R5/4/1　年月日を入力してください。</v>
      </c>
      <c r="K269" s="257"/>
      <c r="L269" s="257"/>
      <c r="M269" s="257"/>
      <c r="N269" s="364"/>
      <c r="O269" s="257"/>
      <c r="P269" s="257"/>
      <c r="Q269" s="257"/>
      <c r="R269" s="257"/>
      <c r="S269" s="257"/>
      <c r="T269" s="257"/>
      <c r="U269" s="257"/>
      <c r="V269" s="7"/>
    </row>
    <row r="270" spans="1:22" ht="20.100000000000001" customHeight="1">
      <c r="A270" s="1"/>
      <c r="B270" s="1"/>
      <c r="C270" s="28"/>
      <c r="D270" s="47"/>
      <c r="E270" s="47"/>
      <c r="F270" s="47"/>
      <c r="G270" s="47"/>
      <c r="H270" s="47"/>
      <c r="I270" s="47"/>
      <c r="J270" s="47"/>
      <c r="K270" s="47"/>
      <c r="L270" s="47"/>
      <c r="M270" s="47"/>
      <c r="N270" s="365"/>
      <c r="O270" s="47"/>
      <c r="P270" s="47"/>
      <c r="Q270" s="47"/>
      <c r="R270" s="47"/>
      <c r="S270" s="47"/>
      <c r="T270" s="47"/>
      <c r="U270" s="47"/>
      <c r="V270" s="7"/>
    </row>
    <row r="271" spans="1:22" ht="30" customHeight="1">
      <c r="A271" s="1"/>
      <c r="B271" s="1"/>
      <c r="C271" s="15"/>
      <c r="D271" s="48" t="s">
        <v>30</v>
      </c>
      <c r="E271" s="53"/>
      <c r="F271" s="53"/>
      <c r="G271" s="53"/>
      <c r="H271" s="53"/>
      <c r="I271" s="53"/>
      <c r="J271" s="168"/>
      <c r="K271" s="273" t="s">
        <v>198</v>
      </c>
      <c r="L271" s="299"/>
      <c r="M271" s="299"/>
      <c r="N271" s="366"/>
      <c r="O271" s="390" t="s">
        <v>82</v>
      </c>
      <c r="P271" s="415"/>
      <c r="Q271" s="436" t="s">
        <v>83</v>
      </c>
      <c r="R271" s="446"/>
      <c r="S271" s="446"/>
      <c r="T271" s="446"/>
      <c r="U271" s="461"/>
      <c r="V271" s="7"/>
    </row>
    <row r="272" spans="1:22" ht="20.100000000000001" customHeight="1">
      <c r="A272" s="1">
        <f t="shared" ref="A272:A277" si="0">IF(OR(ISBLANK($K272),ISBLANK($O272),ISBLANK($Q272)),1001,0)</f>
        <v>1001</v>
      </c>
      <c r="B272" s="5"/>
      <c r="C272" s="15"/>
      <c r="D272" s="49">
        <v>3</v>
      </c>
      <c r="E272" s="90" t="s">
        <v>26</v>
      </c>
      <c r="F272" s="90"/>
      <c r="G272" s="90"/>
      <c r="H272" s="90"/>
      <c r="I272" s="90"/>
      <c r="J272" s="174"/>
      <c r="K272" s="201"/>
      <c r="L272" s="237"/>
      <c r="M272" s="237"/>
      <c r="N272" s="367"/>
      <c r="O272" s="391"/>
      <c r="P272" s="416"/>
      <c r="Q272" s="391"/>
      <c r="R272" s="447"/>
      <c r="S272" s="447"/>
      <c r="T272" s="447"/>
      <c r="U272" s="462"/>
      <c r="V272" s="7"/>
    </row>
    <row r="273" spans="1:23" ht="20.100000000000001" customHeight="1">
      <c r="A273" s="1">
        <f t="shared" si="0"/>
        <v>1001</v>
      </c>
      <c r="B273" s="5"/>
      <c r="C273" s="15"/>
      <c r="D273" s="50">
        <v>4</v>
      </c>
      <c r="E273" s="91" t="s">
        <v>59</v>
      </c>
      <c r="F273" s="91"/>
      <c r="G273" s="91"/>
      <c r="H273" s="91"/>
      <c r="I273" s="91"/>
      <c r="J273" s="175"/>
      <c r="K273" s="195"/>
      <c r="L273" s="233"/>
      <c r="M273" s="233"/>
      <c r="N273" s="368"/>
      <c r="O273" s="392"/>
      <c r="P273" s="417"/>
      <c r="Q273" s="392"/>
      <c r="R273" s="448"/>
      <c r="S273" s="448"/>
      <c r="T273" s="448"/>
      <c r="U273" s="463"/>
      <c r="V273" s="7"/>
    </row>
    <row r="274" spans="1:23" ht="20.100000000000001" customHeight="1">
      <c r="A274" s="1">
        <f t="shared" si="0"/>
        <v>1001</v>
      </c>
      <c r="B274" s="5"/>
      <c r="C274" s="15"/>
      <c r="D274" s="50">
        <v>5</v>
      </c>
      <c r="E274" s="91" t="s">
        <v>61</v>
      </c>
      <c r="F274" s="91"/>
      <c r="G274" s="91"/>
      <c r="H274" s="91"/>
      <c r="I274" s="91"/>
      <c r="J274" s="175"/>
      <c r="K274" s="195"/>
      <c r="L274" s="233"/>
      <c r="M274" s="233"/>
      <c r="N274" s="368"/>
      <c r="O274" s="392"/>
      <c r="P274" s="417"/>
      <c r="Q274" s="392"/>
      <c r="R274" s="448"/>
      <c r="S274" s="448"/>
      <c r="T274" s="448"/>
      <c r="U274" s="463"/>
      <c r="V274" s="7"/>
    </row>
    <row r="275" spans="1:23" ht="20.100000000000001" customHeight="1">
      <c r="A275" s="1">
        <f t="shared" si="0"/>
        <v>1001</v>
      </c>
      <c r="B275" s="5"/>
      <c r="C275" s="15"/>
      <c r="D275" s="50">
        <v>6</v>
      </c>
      <c r="E275" s="91" t="s">
        <v>62</v>
      </c>
      <c r="F275" s="91"/>
      <c r="G275" s="91"/>
      <c r="H275" s="91"/>
      <c r="I275" s="91"/>
      <c r="J275" s="175"/>
      <c r="K275" s="195"/>
      <c r="L275" s="233"/>
      <c r="M275" s="233"/>
      <c r="N275" s="368"/>
      <c r="O275" s="392"/>
      <c r="P275" s="417"/>
      <c r="Q275" s="392"/>
      <c r="R275" s="448"/>
      <c r="S275" s="448"/>
      <c r="T275" s="448"/>
      <c r="U275" s="463"/>
      <c r="V275" s="7"/>
    </row>
    <row r="276" spans="1:23" ht="20.100000000000001" customHeight="1">
      <c r="A276" s="1">
        <f t="shared" si="0"/>
        <v>1001</v>
      </c>
      <c r="B276" s="5"/>
      <c r="C276" s="15"/>
      <c r="D276" s="50">
        <v>7</v>
      </c>
      <c r="E276" s="91" t="s">
        <v>84</v>
      </c>
      <c r="F276" s="91"/>
      <c r="G276" s="91"/>
      <c r="H276" s="91"/>
      <c r="I276" s="91"/>
      <c r="J276" s="175"/>
      <c r="K276" s="195"/>
      <c r="L276" s="233"/>
      <c r="M276" s="233"/>
      <c r="N276" s="368"/>
      <c r="O276" s="392"/>
      <c r="P276" s="417"/>
      <c r="Q276" s="392"/>
      <c r="R276" s="448"/>
      <c r="S276" s="448"/>
      <c r="T276" s="448"/>
      <c r="U276" s="463"/>
      <c r="V276" s="7"/>
    </row>
    <row r="277" spans="1:23" ht="20.100000000000001" customHeight="1">
      <c r="A277" s="1">
        <f t="shared" si="0"/>
        <v>1001</v>
      </c>
      <c r="B277" s="5"/>
      <c r="C277" s="15"/>
      <c r="D277" s="50">
        <v>8</v>
      </c>
      <c r="E277" s="92" t="s">
        <v>64</v>
      </c>
      <c r="F277" s="92"/>
      <c r="G277" s="92"/>
      <c r="H277" s="92"/>
      <c r="I277" s="92"/>
      <c r="J277" s="255"/>
      <c r="K277" s="196"/>
      <c r="L277" s="234"/>
      <c r="M277" s="234"/>
      <c r="N277" s="369"/>
      <c r="O277" s="393"/>
      <c r="P277" s="418"/>
      <c r="Q277" s="393"/>
      <c r="R277" s="449"/>
      <c r="S277" s="449"/>
      <c r="T277" s="449"/>
      <c r="U277" s="464"/>
      <c r="V277" s="7"/>
    </row>
    <row r="278" spans="1:23" ht="20.100000000000001" customHeight="1">
      <c r="A278" s="1"/>
      <c r="B278" s="1"/>
      <c r="C278" s="15"/>
      <c r="D278" s="51" t="s">
        <v>60</v>
      </c>
      <c r="E278" s="93"/>
      <c r="F278" s="93"/>
      <c r="G278" s="93"/>
      <c r="H278" s="93"/>
      <c r="I278" s="93"/>
      <c r="J278" s="256"/>
      <c r="K278" s="197">
        <f>SUM(K272:N277)</f>
        <v>0</v>
      </c>
      <c r="L278" s="307"/>
      <c r="M278" s="307"/>
      <c r="N278" s="370"/>
      <c r="O278" s="394">
        <f>SUM(O272:P277)</f>
        <v>0</v>
      </c>
      <c r="P278" s="419"/>
      <c r="Q278" s="394">
        <f>SUM(Q272:U277)</f>
        <v>0</v>
      </c>
      <c r="R278" s="235"/>
      <c r="S278" s="235"/>
      <c r="T278" s="235"/>
      <c r="U278" s="319"/>
      <c r="V278" s="7"/>
    </row>
    <row r="279" spans="1:23" ht="20.100000000000001" customHeight="1">
      <c r="A279" s="1"/>
      <c r="B279" s="1"/>
      <c r="C279" s="15"/>
      <c r="D279" s="52"/>
      <c r="E279" s="52"/>
      <c r="F279" s="52"/>
      <c r="G279" s="52"/>
      <c r="H279" s="52"/>
      <c r="I279" s="52"/>
      <c r="J279" s="52"/>
      <c r="K279" s="284"/>
      <c r="L279" s="308"/>
      <c r="M279" s="308"/>
      <c r="N279" s="371"/>
      <c r="O279" s="284"/>
      <c r="P279" s="308"/>
      <c r="Q279" s="308"/>
      <c r="R279" s="308"/>
      <c r="S279" s="284"/>
      <c r="T279" s="308"/>
      <c r="U279" s="308"/>
      <c r="V279" s="7"/>
    </row>
    <row r="280" spans="1:23" ht="20.100000000000001" customHeight="1">
      <c r="A280" s="1"/>
      <c r="B280" s="1"/>
      <c r="C280" s="17"/>
      <c r="D280" s="37"/>
      <c r="E280" s="37"/>
      <c r="F280" s="37"/>
      <c r="G280" s="37"/>
      <c r="H280" s="37"/>
      <c r="I280" s="37"/>
      <c r="J280" s="186"/>
      <c r="K280" s="186"/>
      <c r="L280" s="186"/>
      <c r="M280" s="186"/>
      <c r="N280" s="360"/>
      <c r="O280" s="186"/>
      <c r="P280" s="186"/>
      <c r="Q280" s="186"/>
      <c r="R280" s="186"/>
      <c r="S280" s="186"/>
      <c r="T280" s="186"/>
      <c r="U280" s="186"/>
      <c r="V280" s="445"/>
    </row>
    <row r="281" spans="1:23" ht="20.100000000000001" customHeight="1">
      <c r="A281" s="1"/>
      <c r="B281" s="1"/>
      <c r="C281" s="1"/>
      <c r="D281" s="1"/>
      <c r="E281" s="1"/>
      <c r="F281" s="1"/>
      <c r="G281" s="1"/>
      <c r="H281" s="1"/>
      <c r="I281" s="1"/>
      <c r="J281" s="101"/>
      <c r="K281" s="101"/>
      <c r="L281" s="101"/>
      <c r="M281" s="101"/>
      <c r="N281" s="372"/>
      <c r="O281" s="101"/>
      <c r="P281" s="101"/>
      <c r="Q281" s="101"/>
      <c r="R281" s="101"/>
      <c r="S281" s="101"/>
      <c r="T281" s="101"/>
      <c r="U281" s="101"/>
      <c r="V281" s="1"/>
    </row>
    <row r="282" spans="1:23" ht="20.100000000000001" customHeight="1">
      <c r="A282" s="1"/>
      <c r="B282" s="1"/>
      <c r="C282" s="1"/>
      <c r="D282" s="1"/>
      <c r="E282" s="1"/>
      <c r="F282" s="1"/>
      <c r="G282" s="1"/>
      <c r="H282" s="1"/>
      <c r="I282" s="1"/>
      <c r="J282" s="101"/>
      <c r="K282" s="101"/>
      <c r="L282" s="101"/>
      <c r="M282" s="341"/>
      <c r="N282" s="372"/>
      <c r="O282" s="101"/>
      <c r="P282" s="341"/>
      <c r="Q282" s="101"/>
      <c r="R282" s="101"/>
      <c r="S282" s="101"/>
      <c r="T282" s="101"/>
      <c r="U282" s="101"/>
      <c r="V282" s="101"/>
      <c r="W282" s="101"/>
    </row>
    <row r="283" spans="1:23" ht="20.100000000000001" customHeight="1">
      <c r="A283" s="1"/>
      <c r="B283" s="1"/>
      <c r="C283" s="18" t="s">
        <v>136</v>
      </c>
      <c r="D283" s="38"/>
      <c r="E283" s="38"/>
      <c r="F283" s="38"/>
      <c r="G283" s="38"/>
      <c r="H283" s="158"/>
      <c r="N283" s="199"/>
    </row>
    <row r="284" spans="1:23" ht="20.100000000000001" customHeight="1">
      <c r="A284" s="1"/>
      <c r="B284" s="1"/>
      <c r="C284" s="14"/>
      <c r="D284" s="35"/>
      <c r="E284" s="35"/>
      <c r="F284" s="35"/>
      <c r="G284" s="35"/>
      <c r="H284" s="35"/>
      <c r="I284" s="180"/>
      <c r="J284" s="180"/>
      <c r="K284" s="180"/>
      <c r="L284" s="180"/>
      <c r="M284" s="180"/>
      <c r="N284" s="362"/>
      <c r="O284" s="180"/>
      <c r="P284" s="180"/>
      <c r="Q284" s="180"/>
      <c r="R284" s="180"/>
      <c r="S284" s="180"/>
      <c r="T284" s="180"/>
      <c r="U284" s="180"/>
      <c r="V284" s="451"/>
      <c r="W284" s="1"/>
    </row>
    <row r="285" spans="1:23" ht="14.25" hidden="1">
      <c r="A285" s="1"/>
      <c r="B285" s="1"/>
      <c r="C285" s="14"/>
      <c r="D285" s="39"/>
      <c r="E285" s="39"/>
      <c r="F285" s="39"/>
      <c r="G285" s="39"/>
      <c r="H285" s="39"/>
      <c r="I285" s="39"/>
      <c r="J285" s="39"/>
      <c r="K285" s="39"/>
      <c r="L285" s="39"/>
      <c r="M285" s="39"/>
      <c r="N285" s="39"/>
      <c r="O285" s="39"/>
      <c r="P285" s="39"/>
      <c r="Q285" s="39"/>
      <c r="R285" s="39"/>
      <c r="S285" s="39"/>
      <c r="T285" s="39"/>
      <c r="U285" s="39"/>
      <c r="V285" s="484"/>
      <c r="W285" s="39"/>
    </row>
    <row r="286" spans="1:23" ht="20.100000000000001" customHeight="1">
      <c r="A286" s="1"/>
      <c r="B286" s="1"/>
      <c r="C286" s="29"/>
      <c r="D286" s="53" t="s">
        <v>137</v>
      </c>
      <c r="E286" s="53"/>
      <c r="F286" s="53"/>
      <c r="G286" s="53"/>
      <c r="H286" s="53"/>
      <c r="I286" s="53"/>
      <c r="J286" s="53"/>
      <c r="K286" s="53"/>
      <c r="L286" s="53"/>
      <c r="M286" s="53"/>
      <c r="N286" s="262"/>
      <c r="O286" s="395" t="s">
        <v>87</v>
      </c>
      <c r="P286" s="420"/>
      <c r="Q286" s="420"/>
      <c r="R286" s="450"/>
      <c r="V286" s="7"/>
    </row>
    <row r="287" spans="1:23" ht="20.100000000000001" customHeight="1">
      <c r="A287" s="1">
        <f t="shared" ref="A287:A318" si="1">IF(ISBLANK($O287),1001,0)</f>
        <v>1001</v>
      </c>
      <c r="B287" s="1"/>
      <c r="C287" s="29"/>
      <c r="D287" s="54">
        <v>1</v>
      </c>
      <c r="E287" s="94" t="s">
        <v>154</v>
      </c>
      <c r="F287" s="130"/>
      <c r="G287" s="130"/>
      <c r="H287" s="130"/>
      <c r="I287" s="130"/>
      <c r="J287" s="130"/>
      <c r="K287" s="130"/>
      <c r="L287" s="130"/>
      <c r="M287" s="130"/>
      <c r="N287" s="263"/>
      <c r="O287" s="391"/>
      <c r="P287" s="247"/>
      <c r="Q287" s="367"/>
      <c r="R287" s="451" t="s">
        <v>49</v>
      </c>
      <c r="V287" s="7"/>
    </row>
    <row r="288" spans="1:23" ht="20.100000000000001" customHeight="1">
      <c r="A288" s="1">
        <f t="shared" si="1"/>
        <v>1001</v>
      </c>
      <c r="B288" s="1"/>
      <c r="C288" s="29"/>
      <c r="D288" s="55">
        <v>2</v>
      </c>
      <c r="E288" s="95" t="s">
        <v>155</v>
      </c>
      <c r="F288" s="117"/>
      <c r="G288" s="117"/>
      <c r="H288" s="117"/>
      <c r="I288" s="117"/>
      <c r="J288" s="117"/>
      <c r="K288" s="117"/>
      <c r="L288" s="117"/>
      <c r="M288" s="117"/>
      <c r="N288" s="264"/>
      <c r="O288" s="392"/>
      <c r="P288" s="302"/>
      <c r="Q288" s="368"/>
      <c r="R288" s="162" t="s">
        <v>49</v>
      </c>
      <c r="V288" s="7"/>
    </row>
    <row r="289" spans="1:22" ht="20.100000000000001" customHeight="1">
      <c r="A289" s="1">
        <f t="shared" si="1"/>
        <v>1001</v>
      </c>
      <c r="B289" s="1"/>
      <c r="C289" s="29"/>
      <c r="D289" s="56">
        <v>3</v>
      </c>
      <c r="E289" s="95" t="s">
        <v>40</v>
      </c>
      <c r="F289" s="117"/>
      <c r="G289" s="117"/>
      <c r="H289" s="117"/>
      <c r="I289" s="117"/>
      <c r="J289" s="117"/>
      <c r="K289" s="117"/>
      <c r="L289" s="117"/>
      <c r="M289" s="117"/>
      <c r="N289" s="264"/>
      <c r="O289" s="392"/>
      <c r="P289" s="302"/>
      <c r="Q289" s="368"/>
      <c r="R289" s="162" t="s">
        <v>49</v>
      </c>
      <c r="V289" s="7"/>
    </row>
    <row r="290" spans="1:22" ht="20.100000000000001" customHeight="1">
      <c r="A290" s="1">
        <f t="shared" si="1"/>
        <v>1001</v>
      </c>
      <c r="B290" s="1"/>
      <c r="C290" s="29"/>
      <c r="D290" s="56">
        <v>4</v>
      </c>
      <c r="E290" s="95" t="s">
        <v>156</v>
      </c>
      <c r="F290" s="117"/>
      <c r="G290" s="117"/>
      <c r="H290" s="117"/>
      <c r="I290" s="117"/>
      <c r="J290" s="117"/>
      <c r="K290" s="117"/>
      <c r="L290" s="117"/>
      <c r="M290" s="117"/>
      <c r="N290" s="264"/>
      <c r="O290" s="392"/>
      <c r="P290" s="302"/>
      <c r="Q290" s="368"/>
      <c r="R290" s="162" t="s">
        <v>49</v>
      </c>
      <c r="V290" s="7"/>
    </row>
    <row r="291" spans="1:22" ht="20.100000000000001" customHeight="1">
      <c r="A291" s="1">
        <f t="shared" si="1"/>
        <v>1001</v>
      </c>
      <c r="B291" s="1"/>
      <c r="C291" s="29"/>
      <c r="D291" s="56">
        <v>5</v>
      </c>
      <c r="E291" s="95" t="s">
        <v>234</v>
      </c>
      <c r="F291" s="117"/>
      <c r="G291" s="117"/>
      <c r="H291" s="117"/>
      <c r="I291" s="117"/>
      <c r="J291" s="117"/>
      <c r="K291" s="117"/>
      <c r="L291" s="117"/>
      <c r="M291" s="117"/>
      <c r="N291" s="264"/>
      <c r="O291" s="392"/>
      <c r="P291" s="302"/>
      <c r="Q291" s="368"/>
      <c r="R291" s="162" t="s">
        <v>49</v>
      </c>
      <c r="V291" s="7"/>
    </row>
    <row r="292" spans="1:22" ht="20.100000000000001" customHeight="1">
      <c r="A292" s="1">
        <f t="shared" si="1"/>
        <v>1001</v>
      </c>
      <c r="B292" s="1"/>
      <c r="C292" s="29"/>
      <c r="D292" s="56">
        <v>6</v>
      </c>
      <c r="E292" s="95" t="s">
        <v>157</v>
      </c>
      <c r="F292" s="117"/>
      <c r="G292" s="117"/>
      <c r="H292" s="117"/>
      <c r="I292" s="218"/>
      <c r="J292" s="117"/>
      <c r="K292" s="117"/>
      <c r="L292" s="117"/>
      <c r="M292" s="117"/>
      <c r="N292" s="264"/>
      <c r="O292" s="392"/>
      <c r="P292" s="302"/>
      <c r="Q292" s="368"/>
      <c r="R292" s="162" t="s">
        <v>49</v>
      </c>
      <c r="V292" s="7"/>
    </row>
    <row r="293" spans="1:22" ht="20.100000000000001" customHeight="1">
      <c r="A293" s="1">
        <f t="shared" si="1"/>
        <v>1001</v>
      </c>
      <c r="B293" s="1"/>
      <c r="C293" s="29"/>
      <c r="D293" s="56">
        <v>7</v>
      </c>
      <c r="E293" s="95" t="s">
        <v>138</v>
      </c>
      <c r="F293" s="117"/>
      <c r="G293" s="117"/>
      <c r="H293" s="117"/>
      <c r="I293" s="117"/>
      <c r="J293" s="117"/>
      <c r="K293" s="117"/>
      <c r="L293" s="117"/>
      <c r="M293" s="117"/>
      <c r="N293" s="264"/>
      <c r="O293" s="392"/>
      <c r="P293" s="302"/>
      <c r="Q293" s="368"/>
      <c r="R293" s="162" t="s">
        <v>49</v>
      </c>
      <c r="V293" s="7"/>
    </row>
    <row r="294" spans="1:22" ht="20.100000000000001" customHeight="1">
      <c r="A294" s="1">
        <f t="shared" si="1"/>
        <v>1001</v>
      </c>
      <c r="B294" s="1"/>
      <c r="C294" s="29"/>
      <c r="D294" s="56">
        <v>8</v>
      </c>
      <c r="E294" s="95" t="s">
        <v>139</v>
      </c>
      <c r="F294" s="117"/>
      <c r="G294" s="117"/>
      <c r="H294" s="117"/>
      <c r="I294" s="218"/>
      <c r="J294" s="117"/>
      <c r="K294" s="117"/>
      <c r="L294" s="117"/>
      <c r="M294" s="117"/>
      <c r="N294" s="264"/>
      <c r="O294" s="392"/>
      <c r="P294" s="302"/>
      <c r="Q294" s="368"/>
      <c r="R294" s="162" t="s">
        <v>49</v>
      </c>
      <c r="V294" s="7"/>
    </row>
    <row r="295" spans="1:22" ht="20.100000000000001" customHeight="1">
      <c r="A295" s="1">
        <f t="shared" si="1"/>
        <v>1001</v>
      </c>
      <c r="B295" s="1"/>
      <c r="C295" s="29"/>
      <c r="D295" s="56">
        <v>9</v>
      </c>
      <c r="E295" s="95" t="s">
        <v>140</v>
      </c>
      <c r="F295" s="117"/>
      <c r="G295" s="117"/>
      <c r="H295" s="117"/>
      <c r="I295" s="117"/>
      <c r="J295" s="117"/>
      <c r="K295" s="117"/>
      <c r="L295" s="117"/>
      <c r="M295" s="117"/>
      <c r="N295" s="264"/>
      <c r="O295" s="392"/>
      <c r="P295" s="302"/>
      <c r="Q295" s="368"/>
      <c r="R295" s="162" t="s">
        <v>49</v>
      </c>
      <c r="V295" s="7"/>
    </row>
    <row r="296" spans="1:22" ht="20.100000000000001" customHeight="1">
      <c r="A296" s="1">
        <f t="shared" si="1"/>
        <v>1001</v>
      </c>
      <c r="B296" s="1"/>
      <c r="C296" s="29"/>
      <c r="D296" s="56">
        <v>10</v>
      </c>
      <c r="E296" s="95" t="s">
        <v>141</v>
      </c>
      <c r="F296" s="117"/>
      <c r="G296" s="117"/>
      <c r="H296" s="117"/>
      <c r="I296" s="117"/>
      <c r="J296" s="117"/>
      <c r="K296" s="117"/>
      <c r="L296" s="117"/>
      <c r="M296" s="117"/>
      <c r="N296" s="264"/>
      <c r="O296" s="392"/>
      <c r="P296" s="302"/>
      <c r="Q296" s="368"/>
      <c r="R296" s="162" t="s">
        <v>49</v>
      </c>
      <c r="V296" s="7"/>
    </row>
    <row r="297" spans="1:22" ht="20.100000000000001" customHeight="1">
      <c r="A297" s="1">
        <f t="shared" si="1"/>
        <v>1001</v>
      </c>
      <c r="B297" s="1"/>
      <c r="C297" s="29"/>
      <c r="D297" s="56">
        <v>11</v>
      </c>
      <c r="E297" s="95" t="s">
        <v>158</v>
      </c>
      <c r="F297" s="117"/>
      <c r="G297" s="117"/>
      <c r="H297" s="117"/>
      <c r="I297" s="117"/>
      <c r="J297" s="117"/>
      <c r="K297" s="117"/>
      <c r="L297" s="117"/>
      <c r="M297" s="117"/>
      <c r="N297" s="264"/>
      <c r="O297" s="392"/>
      <c r="P297" s="302"/>
      <c r="Q297" s="368"/>
      <c r="R297" s="162" t="s">
        <v>49</v>
      </c>
      <c r="V297" s="7"/>
    </row>
    <row r="298" spans="1:22" ht="20.100000000000001" customHeight="1">
      <c r="A298" s="1">
        <f t="shared" si="1"/>
        <v>1001</v>
      </c>
      <c r="B298" s="1"/>
      <c r="C298" s="29"/>
      <c r="D298" s="56">
        <v>12</v>
      </c>
      <c r="E298" s="95" t="s">
        <v>160</v>
      </c>
      <c r="F298" s="117"/>
      <c r="G298" s="117"/>
      <c r="H298" s="117"/>
      <c r="I298" s="117"/>
      <c r="J298" s="117"/>
      <c r="K298" s="218"/>
      <c r="L298" s="117"/>
      <c r="M298" s="117"/>
      <c r="N298" s="264"/>
      <c r="O298" s="392"/>
      <c r="P298" s="302"/>
      <c r="Q298" s="368"/>
      <c r="R298" s="162" t="s">
        <v>49</v>
      </c>
      <c r="S298" s="209"/>
      <c r="V298" s="7"/>
    </row>
    <row r="299" spans="1:22" ht="20.100000000000001" customHeight="1">
      <c r="A299" s="1">
        <f t="shared" si="1"/>
        <v>1001</v>
      </c>
      <c r="B299" s="1"/>
      <c r="C299" s="29"/>
      <c r="D299" s="56">
        <v>13</v>
      </c>
      <c r="E299" s="95" t="s">
        <v>152</v>
      </c>
      <c r="F299" s="117"/>
      <c r="G299" s="117"/>
      <c r="H299" s="117"/>
      <c r="I299" s="117"/>
      <c r="J299" s="117"/>
      <c r="K299" s="218"/>
      <c r="L299" s="117"/>
      <c r="M299" s="117"/>
      <c r="N299" s="264"/>
      <c r="O299" s="392"/>
      <c r="P299" s="302"/>
      <c r="Q299" s="368"/>
      <c r="R299" s="162" t="s">
        <v>49</v>
      </c>
      <c r="V299" s="7"/>
    </row>
    <row r="300" spans="1:22" ht="20.100000000000001" customHeight="1">
      <c r="A300" s="1">
        <f t="shared" si="1"/>
        <v>1001</v>
      </c>
      <c r="B300" s="1"/>
      <c r="C300" s="29"/>
      <c r="D300" s="56">
        <v>14</v>
      </c>
      <c r="E300" s="96" t="s">
        <v>142</v>
      </c>
      <c r="F300" s="136" t="s">
        <v>67</v>
      </c>
      <c r="G300" s="133"/>
      <c r="H300" s="133"/>
      <c r="I300" s="133"/>
      <c r="J300" s="133"/>
      <c r="K300" s="285"/>
      <c r="L300" s="133"/>
      <c r="M300" s="133"/>
      <c r="N300" s="373"/>
      <c r="O300" s="392"/>
      <c r="P300" s="302"/>
      <c r="Q300" s="368"/>
      <c r="R300" s="162" t="s">
        <v>49</v>
      </c>
      <c r="V300" s="7"/>
    </row>
    <row r="301" spans="1:22" ht="20.100000000000001" customHeight="1">
      <c r="A301" s="1">
        <f t="shared" si="1"/>
        <v>1001</v>
      </c>
      <c r="B301" s="1"/>
      <c r="C301" s="29"/>
      <c r="D301" s="56">
        <v>15</v>
      </c>
      <c r="E301" s="97"/>
      <c r="F301" s="136" t="s">
        <v>161</v>
      </c>
      <c r="G301" s="133"/>
      <c r="H301" s="133"/>
      <c r="I301" s="133"/>
      <c r="J301" s="133"/>
      <c r="K301" s="285"/>
      <c r="L301" s="133"/>
      <c r="M301" s="133"/>
      <c r="N301" s="373"/>
      <c r="O301" s="392"/>
      <c r="P301" s="302"/>
      <c r="Q301" s="368"/>
      <c r="R301" s="162" t="s">
        <v>49</v>
      </c>
      <c r="S301" s="209"/>
      <c r="V301" s="7"/>
    </row>
    <row r="302" spans="1:22" ht="20.100000000000001" customHeight="1">
      <c r="A302" s="1">
        <f t="shared" si="1"/>
        <v>1001</v>
      </c>
      <c r="B302" s="1"/>
      <c r="C302" s="29"/>
      <c r="D302" s="56">
        <v>16</v>
      </c>
      <c r="E302" s="97"/>
      <c r="F302" s="136" t="s">
        <v>143</v>
      </c>
      <c r="G302" s="133"/>
      <c r="H302" s="133"/>
      <c r="I302" s="133"/>
      <c r="J302" s="133"/>
      <c r="K302" s="285"/>
      <c r="L302" s="133"/>
      <c r="M302" s="133"/>
      <c r="N302" s="373"/>
      <c r="O302" s="392"/>
      <c r="P302" s="302"/>
      <c r="Q302" s="368"/>
      <c r="R302" s="162" t="s">
        <v>49</v>
      </c>
      <c r="V302" s="7"/>
    </row>
    <row r="303" spans="1:22" ht="20.100000000000001" customHeight="1">
      <c r="A303" s="1">
        <f t="shared" si="1"/>
        <v>1001</v>
      </c>
      <c r="B303" s="1"/>
      <c r="C303" s="29"/>
      <c r="D303" s="56">
        <v>17</v>
      </c>
      <c r="E303" s="97"/>
      <c r="F303" s="136" t="s">
        <v>162</v>
      </c>
      <c r="G303" s="133"/>
      <c r="H303" s="133"/>
      <c r="I303" s="133"/>
      <c r="J303" s="133"/>
      <c r="K303" s="285"/>
      <c r="L303" s="133"/>
      <c r="M303" s="133"/>
      <c r="N303" s="373"/>
      <c r="O303" s="392"/>
      <c r="P303" s="302"/>
      <c r="Q303" s="368"/>
      <c r="R303" s="162" t="s">
        <v>49</v>
      </c>
      <c r="V303" s="7"/>
    </row>
    <row r="304" spans="1:22" ht="20.100000000000001" customHeight="1">
      <c r="A304" s="1">
        <f t="shared" si="1"/>
        <v>1001</v>
      </c>
      <c r="B304" s="1"/>
      <c r="C304" s="29"/>
      <c r="D304" s="56">
        <v>18</v>
      </c>
      <c r="E304" s="97"/>
      <c r="F304" s="136" t="s">
        <v>90</v>
      </c>
      <c r="G304" s="133"/>
      <c r="H304" s="133"/>
      <c r="I304" s="133"/>
      <c r="J304" s="133"/>
      <c r="K304" s="285"/>
      <c r="L304" s="133"/>
      <c r="M304" s="133"/>
      <c r="N304" s="373"/>
      <c r="O304" s="392"/>
      <c r="P304" s="302"/>
      <c r="Q304" s="368"/>
      <c r="R304" s="162" t="s">
        <v>49</v>
      </c>
      <c r="V304" s="7"/>
    </row>
    <row r="305" spans="1:23" ht="20.100000000000001" customHeight="1">
      <c r="A305" s="1">
        <f t="shared" si="1"/>
        <v>1001</v>
      </c>
      <c r="B305" s="1"/>
      <c r="C305" s="29"/>
      <c r="D305" s="56">
        <v>19</v>
      </c>
      <c r="E305" s="97"/>
      <c r="F305" s="136" t="s">
        <v>163</v>
      </c>
      <c r="G305" s="133"/>
      <c r="H305" s="133"/>
      <c r="I305" s="133"/>
      <c r="J305" s="133"/>
      <c r="K305" s="285"/>
      <c r="L305" s="133"/>
      <c r="M305" s="133"/>
      <c r="N305" s="373"/>
      <c r="O305" s="392"/>
      <c r="P305" s="302"/>
      <c r="Q305" s="368"/>
      <c r="R305" s="162" t="s">
        <v>49</v>
      </c>
      <c r="V305" s="7"/>
    </row>
    <row r="306" spans="1:23" ht="20.100000000000001" customHeight="1">
      <c r="A306" s="1">
        <f t="shared" si="1"/>
        <v>1001</v>
      </c>
      <c r="B306" s="1"/>
      <c r="C306" s="29"/>
      <c r="D306" s="56">
        <v>20</v>
      </c>
      <c r="E306" s="97"/>
      <c r="F306" s="136" t="s">
        <v>165</v>
      </c>
      <c r="G306" s="133"/>
      <c r="H306" s="133"/>
      <c r="I306" s="133"/>
      <c r="J306" s="133"/>
      <c r="K306" s="285"/>
      <c r="L306" s="133"/>
      <c r="M306" s="133"/>
      <c r="N306" s="373"/>
      <c r="O306" s="392"/>
      <c r="P306" s="302"/>
      <c r="Q306" s="368"/>
      <c r="R306" s="162" t="s">
        <v>49</v>
      </c>
      <c r="V306" s="7"/>
    </row>
    <row r="307" spans="1:23" ht="20.100000000000001" customHeight="1">
      <c r="A307" s="1">
        <f t="shared" si="1"/>
        <v>1001</v>
      </c>
      <c r="B307" s="1"/>
      <c r="C307" s="29"/>
      <c r="D307" s="56">
        <v>21</v>
      </c>
      <c r="E307" s="97"/>
      <c r="F307" s="136" t="s">
        <v>166</v>
      </c>
      <c r="G307" s="133"/>
      <c r="H307" s="133"/>
      <c r="I307" s="133"/>
      <c r="J307" s="133"/>
      <c r="K307" s="285"/>
      <c r="L307" s="133"/>
      <c r="M307" s="133"/>
      <c r="N307" s="373"/>
      <c r="O307" s="392"/>
      <c r="P307" s="302"/>
      <c r="Q307" s="368"/>
      <c r="R307" s="162" t="s">
        <v>49</v>
      </c>
      <c r="V307" s="7"/>
    </row>
    <row r="308" spans="1:23" ht="20.100000000000001" customHeight="1">
      <c r="A308" s="1">
        <f t="shared" si="1"/>
        <v>1001</v>
      </c>
      <c r="B308" s="1"/>
      <c r="C308" s="29"/>
      <c r="D308" s="57">
        <v>22</v>
      </c>
      <c r="E308" s="97"/>
      <c r="F308" s="136" t="s">
        <v>47</v>
      </c>
      <c r="G308" s="133"/>
      <c r="H308" s="133"/>
      <c r="I308" s="133"/>
      <c r="J308" s="133"/>
      <c r="K308" s="285"/>
      <c r="L308" s="133"/>
      <c r="M308" s="133"/>
      <c r="N308" s="373"/>
      <c r="O308" s="392"/>
      <c r="P308" s="302"/>
      <c r="Q308" s="368"/>
      <c r="R308" s="162" t="s">
        <v>49</v>
      </c>
      <c r="V308" s="7"/>
    </row>
    <row r="309" spans="1:23" ht="20.100000000000001" customHeight="1">
      <c r="A309" s="1">
        <f t="shared" si="1"/>
        <v>1001</v>
      </c>
      <c r="B309" s="1"/>
      <c r="C309" s="29"/>
      <c r="D309" s="56">
        <v>23</v>
      </c>
      <c r="E309" s="97"/>
      <c r="F309" s="136" t="s">
        <v>144</v>
      </c>
      <c r="G309" s="133"/>
      <c r="H309" s="133"/>
      <c r="I309" s="133"/>
      <c r="J309" s="133"/>
      <c r="K309" s="285"/>
      <c r="L309" s="133"/>
      <c r="M309" s="133"/>
      <c r="N309" s="373"/>
      <c r="O309" s="392"/>
      <c r="P309" s="302"/>
      <c r="Q309" s="368"/>
      <c r="R309" s="162" t="s">
        <v>49</v>
      </c>
      <c r="V309" s="7"/>
    </row>
    <row r="310" spans="1:23" ht="20.100000000000001" customHeight="1">
      <c r="A310" s="1">
        <f t="shared" si="1"/>
        <v>1001</v>
      </c>
      <c r="B310" s="1"/>
      <c r="C310" s="29"/>
      <c r="D310" s="56">
        <v>24</v>
      </c>
      <c r="E310" s="98"/>
      <c r="F310" s="136" t="s">
        <v>9</v>
      </c>
      <c r="G310" s="133"/>
      <c r="H310" s="133"/>
      <c r="I310" s="133"/>
      <c r="J310" s="133"/>
      <c r="K310" s="285"/>
      <c r="L310" s="133"/>
      <c r="M310" s="133"/>
      <c r="N310" s="373"/>
      <c r="O310" s="392"/>
      <c r="P310" s="302"/>
      <c r="Q310" s="368"/>
      <c r="R310" s="162" t="s">
        <v>49</v>
      </c>
      <c r="V310" s="7"/>
    </row>
    <row r="311" spans="1:23" ht="20.100000000000001" customHeight="1">
      <c r="A311" s="1">
        <f t="shared" si="1"/>
        <v>1001</v>
      </c>
      <c r="B311" s="1"/>
      <c r="C311" s="29"/>
      <c r="D311" s="56">
        <v>25</v>
      </c>
      <c r="E311" s="95" t="s">
        <v>168</v>
      </c>
      <c r="F311" s="117"/>
      <c r="G311" s="117"/>
      <c r="H311" s="117"/>
      <c r="I311" s="117"/>
      <c r="J311" s="117"/>
      <c r="K311" s="218"/>
      <c r="L311" s="117"/>
      <c r="M311" s="117"/>
      <c r="N311" s="264"/>
      <c r="O311" s="392"/>
      <c r="P311" s="302"/>
      <c r="Q311" s="368"/>
      <c r="R311" s="162" t="s">
        <v>49</v>
      </c>
      <c r="V311" s="7"/>
    </row>
    <row r="312" spans="1:23" ht="20.100000000000001" customHeight="1">
      <c r="A312" s="1">
        <f t="shared" si="1"/>
        <v>1001</v>
      </c>
      <c r="B312" s="1"/>
      <c r="C312" s="29"/>
      <c r="D312" s="56">
        <v>26</v>
      </c>
      <c r="E312" s="95" t="s">
        <v>169</v>
      </c>
      <c r="F312" s="117"/>
      <c r="G312" s="117"/>
      <c r="H312" s="117"/>
      <c r="I312" s="117"/>
      <c r="J312" s="117"/>
      <c r="K312" s="218"/>
      <c r="L312" s="117"/>
      <c r="M312" s="117"/>
      <c r="N312" s="264"/>
      <c r="O312" s="392"/>
      <c r="P312" s="302"/>
      <c r="Q312" s="368"/>
      <c r="R312" s="162" t="s">
        <v>49</v>
      </c>
      <c r="V312" s="7"/>
    </row>
    <row r="313" spans="1:23" ht="20.100000000000001" customHeight="1">
      <c r="A313" s="1">
        <f t="shared" si="1"/>
        <v>1001</v>
      </c>
      <c r="B313" s="1"/>
      <c r="C313" s="29"/>
      <c r="D313" s="56">
        <v>27</v>
      </c>
      <c r="E313" s="95" t="s">
        <v>146</v>
      </c>
      <c r="F313" s="117"/>
      <c r="G313" s="117"/>
      <c r="H313" s="117"/>
      <c r="I313" s="117"/>
      <c r="J313" s="117"/>
      <c r="K313" s="218"/>
      <c r="L313" s="117"/>
      <c r="M313" s="117"/>
      <c r="N313" s="264"/>
      <c r="O313" s="392"/>
      <c r="P313" s="302"/>
      <c r="Q313" s="368"/>
      <c r="R313" s="162" t="s">
        <v>49</v>
      </c>
      <c r="V313" s="7"/>
    </row>
    <row r="314" spans="1:23" ht="20.100000000000001" customHeight="1">
      <c r="A314" s="1">
        <f t="shared" si="1"/>
        <v>1001</v>
      </c>
      <c r="B314" s="1"/>
      <c r="C314" s="29"/>
      <c r="D314" s="56">
        <v>28</v>
      </c>
      <c r="E314" s="95" t="s">
        <v>147</v>
      </c>
      <c r="F314" s="117"/>
      <c r="G314" s="117"/>
      <c r="H314" s="117"/>
      <c r="I314" s="117"/>
      <c r="J314" s="117"/>
      <c r="K314" s="218"/>
      <c r="L314" s="117"/>
      <c r="M314" s="117"/>
      <c r="N314" s="264"/>
      <c r="O314" s="392"/>
      <c r="P314" s="302"/>
      <c r="Q314" s="368"/>
      <c r="R314" s="162" t="s">
        <v>49</v>
      </c>
      <c r="V314" s="7"/>
    </row>
    <row r="315" spans="1:23" ht="20.100000000000001" customHeight="1">
      <c r="A315" s="1">
        <f t="shared" si="1"/>
        <v>1001</v>
      </c>
      <c r="B315" s="1"/>
      <c r="C315" s="29"/>
      <c r="D315" s="56">
        <v>29</v>
      </c>
      <c r="E315" s="95" t="s">
        <v>150</v>
      </c>
      <c r="F315" s="117"/>
      <c r="G315" s="117"/>
      <c r="H315" s="117"/>
      <c r="I315" s="117"/>
      <c r="J315" s="117"/>
      <c r="K315" s="218"/>
      <c r="L315" s="117"/>
      <c r="M315" s="117"/>
      <c r="N315" s="264"/>
      <c r="O315" s="392"/>
      <c r="P315" s="302"/>
      <c r="Q315" s="368"/>
      <c r="R315" s="162" t="s">
        <v>49</v>
      </c>
      <c r="V315" s="7"/>
    </row>
    <row r="316" spans="1:23" ht="20.100000000000001" customHeight="1">
      <c r="A316" s="1">
        <f t="shared" si="1"/>
        <v>1001</v>
      </c>
      <c r="B316" s="1"/>
      <c r="C316" s="29"/>
      <c r="D316" s="56">
        <v>30</v>
      </c>
      <c r="E316" s="95" t="s">
        <v>130</v>
      </c>
      <c r="F316" s="117"/>
      <c r="G316" s="117"/>
      <c r="H316" s="117"/>
      <c r="I316" s="117"/>
      <c r="J316" s="117"/>
      <c r="K316" s="218"/>
      <c r="L316" s="218"/>
      <c r="M316" s="117"/>
      <c r="N316" s="264"/>
      <c r="O316" s="392"/>
      <c r="P316" s="302"/>
      <c r="Q316" s="368"/>
      <c r="R316" s="162" t="s">
        <v>49</v>
      </c>
      <c r="S316" s="209"/>
      <c r="V316" s="7"/>
    </row>
    <row r="317" spans="1:23" ht="20.100000000000001" customHeight="1">
      <c r="A317" s="1">
        <f t="shared" si="1"/>
        <v>1001</v>
      </c>
      <c r="B317" s="1"/>
      <c r="C317" s="29"/>
      <c r="D317" s="56">
        <v>31</v>
      </c>
      <c r="E317" s="95" t="s">
        <v>151</v>
      </c>
      <c r="F317" s="117"/>
      <c r="G317" s="117"/>
      <c r="H317" s="117"/>
      <c r="I317" s="117"/>
      <c r="J317" s="117"/>
      <c r="K317" s="218"/>
      <c r="L317" s="218"/>
      <c r="M317" s="117"/>
      <c r="N317" s="264"/>
      <c r="O317" s="392"/>
      <c r="P317" s="302"/>
      <c r="Q317" s="368"/>
      <c r="R317" s="162" t="s">
        <v>49</v>
      </c>
      <c r="V317" s="7"/>
    </row>
    <row r="318" spans="1:23" ht="20.100000000000001" customHeight="1">
      <c r="A318" s="1">
        <f t="shared" si="1"/>
        <v>1001</v>
      </c>
      <c r="B318" s="1"/>
      <c r="C318" s="14"/>
      <c r="D318" s="58">
        <v>32</v>
      </c>
      <c r="E318" s="99" t="s">
        <v>235</v>
      </c>
      <c r="F318" s="137"/>
      <c r="G318" s="137"/>
      <c r="H318" s="137"/>
      <c r="I318" s="137"/>
      <c r="J318" s="137"/>
      <c r="K318" s="286"/>
      <c r="L318" s="286"/>
      <c r="M318" s="137"/>
      <c r="N318" s="265"/>
      <c r="O318" s="351"/>
      <c r="P318" s="254"/>
      <c r="Q318" s="405"/>
      <c r="R318" s="452" t="s">
        <v>49</v>
      </c>
      <c r="V318" s="7"/>
    </row>
    <row r="319" spans="1:23" ht="20.100000000000001" customHeight="1">
      <c r="A319" s="1"/>
      <c r="B319" s="1"/>
      <c r="C319" s="14"/>
      <c r="K319" s="188"/>
      <c r="L319" s="188"/>
      <c r="V319" s="7"/>
    </row>
    <row r="320" spans="1:23" ht="20.100000000000001" customHeight="1">
      <c r="A320" s="1"/>
      <c r="B320" s="1"/>
      <c r="C320" s="17"/>
      <c r="D320" s="37"/>
      <c r="E320" s="37"/>
      <c r="F320" s="37"/>
      <c r="G320" s="37"/>
      <c r="H320" s="37"/>
      <c r="I320" s="37"/>
      <c r="J320" s="37"/>
      <c r="K320" s="287"/>
      <c r="L320" s="287"/>
      <c r="M320" s="37"/>
      <c r="N320" s="37"/>
      <c r="O320" s="37"/>
      <c r="P320" s="37"/>
      <c r="Q320" s="37"/>
      <c r="R320" s="37"/>
      <c r="S320" s="186"/>
      <c r="T320" s="186"/>
      <c r="U320" s="186"/>
      <c r="V320" s="485"/>
      <c r="W320" s="101"/>
    </row>
    <row r="321" spans="1:23" ht="20.100000000000001" customHeight="1">
      <c r="A321" s="1"/>
      <c r="B321" s="1"/>
      <c r="C321" s="1"/>
      <c r="D321" s="1"/>
      <c r="E321" s="1"/>
      <c r="F321" s="1"/>
      <c r="G321" s="1"/>
      <c r="H321" s="1"/>
      <c r="I321" s="1"/>
      <c r="J321" s="101"/>
      <c r="K321" s="187"/>
      <c r="L321" s="187"/>
      <c r="M321" s="101"/>
      <c r="N321" s="101"/>
      <c r="O321" s="101"/>
      <c r="P321" s="101"/>
      <c r="Q321" s="101"/>
      <c r="R321" s="101"/>
      <c r="S321" s="101"/>
      <c r="T321" s="101"/>
      <c r="U321" s="101"/>
      <c r="V321" s="101"/>
      <c r="W321" s="101"/>
    </row>
    <row r="322" spans="1:23" ht="20.100000000000001" customHeight="1">
      <c r="A322" s="1"/>
      <c r="B322" s="1"/>
      <c r="C322" s="1"/>
      <c r="D322" s="1"/>
      <c r="E322" s="1"/>
      <c r="F322" s="1"/>
      <c r="G322" s="1"/>
      <c r="H322" s="1"/>
      <c r="I322" s="1"/>
      <c r="J322" s="101"/>
      <c r="K322" s="187"/>
      <c r="L322" s="188"/>
      <c r="M322" s="1"/>
      <c r="N322" s="1"/>
      <c r="O322" s="1"/>
      <c r="P322" s="1"/>
      <c r="Q322" s="1"/>
      <c r="R322" s="1"/>
      <c r="S322" s="1"/>
      <c r="T322" s="1"/>
      <c r="U322" s="1"/>
      <c r="V322" s="1"/>
      <c r="W322" s="1"/>
    </row>
    <row r="323" spans="1:23" ht="20.100000000000001" customHeight="1">
      <c r="A323" s="1"/>
      <c r="B323" s="1"/>
      <c r="C323" s="18" t="s">
        <v>265</v>
      </c>
      <c r="D323" s="38"/>
      <c r="E323" s="38"/>
      <c r="F323" s="38"/>
      <c r="G323" s="38"/>
      <c r="H323" s="38"/>
      <c r="I323" s="158"/>
      <c r="K323" s="188"/>
      <c r="L323" s="188"/>
    </row>
    <row r="324" spans="1:23" ht="20.100000000000001" customHeight="1">
      <c r="A324" s="1"/>
      <c r="B324" s="1"/>
      <c r="C324" s="14"/>
      <c r="D324" s="35"/>
      <c r="E324" s="35"/>
      <c r="F324" s="35"/>
      <c r="G324" s="35"/>
      <c r="H324" s="35"/>
      <c r="I324" s="35"/>
      <c r="J324" s="180"/>
      <c r="K324" s="189"/>
      <c r="L324" s="189"/>
      <c r="M324" s="180"/>
      <c r="N324" s="180"/>
      <c r="O324" s="180"/>
      <c r="P324" s="180"/>
      <c r="Q324" s="180"/>
      <c r="R324" s="180"/>
      <c r="S324" s="180"/>
      <c r="T324" s="180"/>
      <c r="U324" s="180"/>
      <c r="V324" s="451"/>
    </row>
    <row r="325" spans="1:23" ht="20.100000000000001" customHeight="1">
      <c r="A325" s="1"/>
      <c r="B325" s="1"/>
      <c r="C325" s="14"/>
      <c r="D325" s="36">
        <v>1</v>
      </c>
      <c r="E325" s="100" t="s">
        <v>159</v>
      </c>
      <c r="F325" s="100"/>
      <c r="G325" s="100"/>
      <c r="I325" s="71"/>
      <c r="J325" s="257"/>
      <c r="K325" s="278"/>
      <c r="L325" s="278"/>
      <c r="M325" s="257"/>
      <c r="N325" s="257"/>
      <c r="O325" s="257"/>
      <c r="P325" s="257"/>
      <c r="Q325" s="257"/>
      <c r="R325" s="257"/>
      <c r="S325" s="257"/>
      <c r="T325" s="257"/>
      <c r="U325" s="257"/>
      <c r="V325" s="479"/>
      <c r="W325" s="257"/>
    </row>
    <row r="326" spans="1:23" ht="30" customHeight="1">
      <c r="A326" s="1"/>
      <c r="B326" s="1"/>
      <c r="C326" s="14"/>
      <c r="E326" s="72" t="s">
        <v>188</v>
      </c>
      <c r="F326" s="72"/>
      <c r="G326" s="72"/>
      <c r="H326" s="72"/>
      <c r="I326" s="72"/>
      <c r="J326" s="72"/>
      <c r="K326" s="288"/>
      <c r="L326" s="288"/>
      <c r="M326" s="72"/>
      <c r="N326" s="72"/>
      <c r="O326" s="72"/>
      <c r="P326" s="72"/>
      <c r="Q326" s="72"/>
      <c r="R326" s="72"/>
      <c r="S326" s="72"/>
      <c r="T326" s="72"/>
      <c r="U326" s="72"/>
      <c r="V326" s="479"/>
      <c r="W326" s="1"/>
    </row>
    <row r="327" spans="1:23" ht="30" customHeight="1">
      <c r="A327" s="1"/>
      <c r="B327" s="1"/>
      <c r="C327" s="14"/>
      <c r="D327" s="7"/>
      <c r="E327" s="60" t="s">
        <v>133</v>
      </c>
      <c r="F327" s="114"/>
      <c r="G327" s="114"/>
      <c r="H327" s="114"/>
      <c r="I327" s="219"/>
      <c r="J327" s="258" t="s">
        <v>236</v>
      </c>
      <c r="K327" s="250"/>
      <c r="L327" s="250"/>
      <c r="M327" s="262"/>
      <c r="N327" s="374" t="str">
        <f>"登録年月日
"&amp;日付例</f>
        <v>登録年月日
例)2023/4/1、R5/4/1</v>
      </c>
      <c r="O327" s="374"/>
      <c r="P327" s="374"/>
      <c r="Q327" s="374"/>
      <c r="R327" s="453"/>
      <c r="V327" s="7"/>
      <c r="W327" s="1"/>
    </row>
    <row r="328" spans="1:23" ht="20.100000000000001" customHeight="1">
      <c r="A328" s="1"/>
      <c r="B328" s="1"/>
      <c r="C328" s="14"/>
      <c r="D328" s="7"/>
      <c r="E328" s="73" t="s">
        <v>104</v>
      </c>
      <c r="F328" s="90"/>
      <c r="G328" s="90"/>
      <c r="H328" s="90"/>
      <c r="I328" s="220"/>
      <c r="J328" s="259"/>
      <c r="K328" s="251"/>
      <c r="L328" s="251"/>
      <c r="M328" s="342"/>
      <c r="N328" s="375"/>
      <c r="O328" s="396"/>
      <c r="P328" s="396"/>
      <c r="Q328" s="396"/>
      <c r="R328" s="454"/>
      <c r="V328" s="7"/>
      <c r="W328" s="1"/>
    </row>
    <row r="329" spans="1:23" ht="20.100000000000001" customHeight="1">
      <c r="A329" s="1"/>
      <c r="B329" s="1"/>
      <c r="C329" s="14"/>
      <c r="D329" s="7"/>
      <c r="E329" s="74" t="s">
        <v>105</v>
      </c>
      <c r="F329" s="91"/>
      <c r="G329" s="91"/>
      <c r="H329" s="91"/>
      <c r="I329" s="221"/>
      <c r="J329" s="260"/>
      <c r="K329" s="252"/>
      <c r="L329" s="252"/>
      <c r="M329" s="343"/>
      <c r="N329" s="376"/>
      <c r="O329" s="397"/>
      <c r="P329" s="397"/>
      <c r="Q329" s="397"/>
      <c r="R329" s="455"/>
      <c r="V329" s="7"/>
      <c r="W329" s="1"/>
    </row>
    <row r="330" spans="1:23" ht="20.100000000000001" customHeight="1">
      <c r="A330" s="1"/>
      <c r="B330" s="1"/>
      <c r="C330" s="14"/>
      <c r="D330" s="7"/>
      <c r="E330" s="74" t="s">
        <v>106</v>
      </c>
      <c r="F330" s="91"/>
      <c r="G330" s="91"/>
      <c r="H330" s="91"/>
      <c r="I330" s="221"/>
      <c r="J330" s="260"/>
      <c r="K330" s="252"/>
      <c r="L330" s="252"/>
      <c r="M330" s="343"/>
      <c r="N330" s="376"/>
      <c r="O330" s="397"/>
      <c r="P330" s="397"/>
      <c r="Q330" s="397"/>
      <c r="R330" s="455"/>
      <c r="V330" s="7"/>
      <c r="W330" s="1"/>
    </row>
    <row r="331" spans="1:23" ht="20.100000000000001" customHeight="1">
      <c r="A331" s="1"/>
      <c r="B331" s="1"/>
      <c r="C331" s="14"/>
      <c r="D331" s="7"/>
      <c r="E331" s="74" t="s">
        <v>108</v>
      </c>
      <c r="F331" s="91"/>
      <c r="G331" s="91"/>
      <c r="H331" s="91"/>
      <c r="I331" s="221"/>
      <c r="J331" s="260"/>
      <c r="K331" s="252"/>
      <c r="L331" s="252"/>
      <c r="M331" s="343"/>
      <c r="N331" s="376"/>
      <c r="O331" s="397"/>
      <c r="P331" s="397"/>
      <c r="Q331" s="397"/>
      <c r="R331" s="455"/>
      <c r="V331" s="7"/>
      <c r="W331" s="1"/>
    </row>
    <row r="332" spans="1:23" ht="20.100000000000001" customHeight="1">
      <c r="A332" s="1"/>
      <c r="B332" s="1"/>
      <c r="C332" s="14"/>
      <c r="D332" s="7"/>
      <c r="E332" s="74" t="s">
        <v>109</v>
      </c>
      <c r="F332" s="91"/>
      <c r="G332" s="91"/>
      <c r="H332" s="91"/>
      <c r="I332" s="221"/>
      <c r="J332" s="260"/>
      <c r="K332" s="252"/>
      <c r="L332" s="252"/>
      <c r="M332" s="343"/>
      <c r="N332" s="376"/>
      <c r="O332" s="397"/>
      <c r="P332" s="397"/>
      <c r="Q332" s="397"/>
      <c r="R332" s="455"/>
      <c r="V332" s="7"/>
      <c r="W332" s="1"/>
    </row>
    <row r="333" spans="1:23" ht="20.100000000000001" customHeight="1">
      <c r="A333" s="1"/>
      <c r="B333" s="1"/>
      <c r="C333" s="14"/>
      <c r="D333" s="7"/>
      <c r="E333" s="86"/>
      <c r="F333" s="134"/>
      <c r="G333" s="134"/>
      <c r="H333" s="134"/>
      <c r="I333" s="222"/>
      <c r="J333" s="261"/>
      <c r="K333" s="253"/>
      <c r="L333" s="253"/>
      <c r="M333" s="344"/>
      <c r="N333" s="377"/>
      <c r="O333" s="398"/>
      <c r="P333" s="398"/>
      <c r="Q333" s="398"/>
      <c r="R333" s="456"/>
      <c r="V333" s="7"/>
      <c r="W333" s="1"/>
    </row>
    <row r="334" spans="1:23" ht="20.100000000000001" customHeight="1">
      <c r="A334" s="1"/>
      <c r="B334" s="1"/>
      <c r="C334" s="14"/>
      <c r="D334" s="45"/>
      <c r="E334" s="101"/>
      <c r="F334" s="101"/>
      <c r="G334" s="101"/>
      <c r="H334" s="101"/>
      <c r="I334" s="101"/>
      <c r="J334" s="101"/>
      <c r="K334" s="187"/>
      <c r="L334" s="187"/>
      <c r="M334" s="101"/>
      <c r="N334" s="101"/>
      <c r="O334" s="101"/>
      <c r="P334" s="101"/>
      <c r="Q334" s="101"/>
      <c r="R334" s="101"/>
      <c r="S334" s="101"/>
      <c r="T334" s="101"/>
      <c r="U334" s="101"/>
      <c r="V334" s="475"/>
      <c r="W334" s="1"/>
    </row>
    <row r="335" spans="1:23" ht="20.100000000000001" customHeight="1">
      <c r="A335" s="1"/>
      <c r="B335" s="1"/>
      <c r="C335" s="14"/>
      <c r="D335" s="36">
        <v>2</v>
      </c>
      <c r="E335" s="100" t="s">
        <v>123</v>
      </c>
      <c r="F335" s="100"/>
      <c r="G335" s="100"/>
      <c r="I335" s="71"/>
      <c r="J335" s="257"/>
      <c r="K335" s="278"/>
      <c r="L335" s="278"/>
      <c r="M335" s="257"/>
      <c r="N335" s="257"/>
      <c r="O335" s="257"/>
      <c r="P335" s="257"/>
      <c r="Q335" s="257"/>
      <c r="R335" s="257"/>
      <c r="S335" s="257"/>
      <c r="T335" s="257"/>
      <c r="U335" s="257"/>
      <c r="V335" s="479"/>
      <c r="W335" s="257"/>
    </row>
    <row r="336" spans="1:23" ht="84.75" customHeight="1">
      <c r="A336" s="1">
        <f>IF(AND(所在地,OR(COUNTIF(X338:X340,"&gt;1"),X338&lt;1)),1001,0)</f>
        <v>0</v>
      </c>
      <c r="B336" s="5"/>
      <c r="C336" s="14"/>
      <c r="E336" s="102" t="s">
        <v>261</v>
      </c>
      <c r="F336" s="102"/>
      <c r="G336" s="102"/>
      <c r="H336" s="102"/>
      <c r="I336" s="102"/>
      <c r="J336" s="102"/>
      <c r="K336" s="289"/>
      <c r="L336" s="289"/>
      <c r="M336" s="102"/>
      <c r="N336" s="102"/>
      <c r="O336" s="102"/>
      <c r="P336" s="102"/>
      <c r="Q336" s="102"/>
      <c r="R336" s="102"/>
      <c r="S336" s="102"/>
      <c r="T336" s="102"/>
      <c r="U336" s="102"/>
      <c r="V336" s="7"/>
    </row>
    <row r="337" spans="1:24" ht="39.950000000000003" customHeight="1">
      <c r="A337" s="1">
        <f>IF(COUNTIF(K338:K377,"○")&lt;1,1001,0)</f>
        <v>1001</v>
      </c>
      <c r="B337" s="5"/>
      <c r="C337" s="15"/>
      <c r="D337" s="7"/>
      <c r="E337" s="48" t="s">
        <v>199</v>
      </c>
      <c r="F337" s="53"/>
      <c r="G337" s="53"/>
      <c r="H337" s="53"/>
      <c r="I337" s="53"/>
      <c r="J337" s="262"/>
      <c r="K337" s="290" t="s">
        <v>183</v>
      </c>
      <c r="L337" s="309" t="s">
        <v>237</v>
      </c>
      <c r="M337" s="345" t="s">
        <v>238</v>
      </c>
      <c r="N337" s="378"/>
      <c r="O337" s="399"/>
      <c r="P337" s="345" t="s">
        <v>239</v>
      </c>
      <c r="Q337" s="378"/>
      <c r="R337" s="378"/>
      <c r="S337" s="378"/>
      <c r="T337" s="378"/>
      <c r="U337" s="465"/>
      <c r="V337" s="7"/>
    </row>
    <row r="338" spans="1:24" ht="20.100000000000001" customHeight="1">
      <c r="A338" s="1">
        <f>IF(OR(AND(所在地,K338="○",TRIM(M338)=""),AND(所在地,COUNTIF(K338:K340,"○")&lt;1,TRIM(L338)&lt;&gt;"")),1001,0)</f>
        <v>0</v>
      </c>
      <c r="B338" s="1"/>
      <c r="C338" s="15"/>
      <c r="D338" s="7"/>
      <c r="E338" s="103" t="s">
        <v>51</v>
      </c>
      <c r="F338" s="94" t="s">
        <v>65</v>
      </c>
      <c r="G338" s="130"/>
      <c r="H338" s="130"/>
      <c r="I338" s="130"/>
      <c r="J338" s="263"/>
      <c r="K338" s="291"/>
      <c r="L338" s="291"/>
      <c r="M338" s="346"/>
      <c r="N338" s="379"/>
      <c r="O338" s="400"/>
      <c r="P338" s="421"/>
      <c r="Q338" s="437"/>
      <c r="R338" s="437"/>
      <c r="S338" s="437"/>
      <c r="T338" s="437"/>
      <c r="U338" s="466"/>
      <c r="V338" s="7"/>
      <c r="X338" s="488">
        <f>COUNTIF(L$338:L$377,"①")</f>
        <v>0</v>
      </c>
    </row>
    <row r="339" spans="1:24" ht="20.100000000000001" customHeight="1">
      <c r="A339" s="1">
        <f>IF(OR(AND(所在地,K339="○",TRIM(M338)=""),AND(所在地,COUNTIF(K338:K340,"○")&lt;1,TRIM(L338)&lt;&gt;"")),1001,0)</f>
        <v>0</v>
      </c>
      <c r="B339" s="1"/>
      <c r="C339" s="15"/>
      <c r="D339" s="7"/>
      <c r="E339" s="104"/>
      <c r="F339" s="95" t="s">
        <v>68</v>
      </c>
      <c r="G339" s="117"/>
      <c r="H339" s="117"/>
      <c r="I339" s="117"/>
      <c r="J339" s="264"/>
      <c r="K339" s="292"/>
      <c r="L339" s="310"/>
      <c r="M339" s="347"/>
      <c r="N339" s="200"/>
      <c r="O339" s="401"/>
      <c r="P339" s="422"/>
      <c r="Q339" s="438"/>
      <c r="R339" s="438"/>
      <c r="S339" s="438"/>
      <c r="T339" s="438"/>
      <c r="U339" s="467"/>
      <c r="V339" s="7"/>
      <c r="X339" s="488">
        <f>COUNTIF(L$338:L$377,"②")</f>
        <v>0</v>
      </c>
    </row>
    <row r="340" spans="1:24" ht="20.100000000000001" customHeight="1">
      <c r="A340" s="1">
        <f>IF(OR(AND(所在地,K340="○",TRIM(M338)=""),AND(所在地,COUNTIF(K338:K340,"○")&lt;1,TRIM(L338)&lt;&gt;"")),1001,0)</f>
        <v>0</v>
      </c>
      <c r="B340" s="1"/>
      <c r="C340" s="15"/>
      <c r="D340" s="7"/>
      <c r="E340" s="105"/>
      <c r="F340" s="99" t="s">
        <v>70</v>
      </c>
      <c r="G340" s="137"/>
      <c r="H340" s="137"/>
      <c r="I340" s="137"/>
      <c r="J340" s="265"/>
      <c r="K340" s="293"/>
      <c r="L340" s="311"/>
      <c r="M340" s="348"/>
      <c r="N340" s="380"/>
      <c r="O340" s="402"/>
      <c r="P340" s="423"/>
      <c r="Q340" s="439"/>
      <c r="R340" s="439"/>
      <c r="S340" s="439"/>
      <c r="T340" s="439"/>
      <c r="U340" s="468"/>
      <c r="V340" s="7"/>
      <c r="X340" s="488">
        <f>COUNTIF(L$338:L$377,"③")</f>
        <v>0</v>
      </c>
    </row>
    <row r="341" spans="1:24" ht="20.100000000000001" customHeight="1">
      <c r="A341" s="1">
        <f>IF(OR(AND(所在地,K341="○",TRIM(M341)=""),AND(所在地,COUNTIF(K341:K350,"○")&lt;1,TRIM(L341)&lt;&gt;"")),1001,0)</f>
        <v>0</v>
      </c>
      <c r="B341" s="1"/>
      <c r="C341" s="15"/>
      <c r="D341" s="7"/>
      <c r="E341" s="106" t="s">
        <v>200</v>
      </c>
      <c r="F341" s="138" t="s">
        <v>103</v>
      </c>
      <c r="G341" s="150"/>
      <c r="H341" s="150"/>
      <c r="I341" s="150"/>
      <c r="J341" s="266"/>
      <c r="K341" s="294"/>
      <c r="L341" s="291"/>
      <c r="M341" s="346"/>
      <c r="N341" s="379"/>
      <c r="O341" s="400"/>
      <c r="P341" s="421"/>
      <c r="Q341" s="437"/>
      <c r="R341" s="437"/>
      <c r="S341" s="437"/>
      <c r="T341" s="437"/>
      <c r="U341" s="466"/>
      <c r="V341" s="7"/>
    </row>
    <row r="342" spans="1:24" ht="20.100000000000001" customHeight="1">
      <c r="A342" s="1">
        <f>IF(OR(AND(所在地,K342="○",TRIM(M341)=""),AND(所在地,COUNTIF(K341:K350,"○")&lt;1,TRIM(L341)&lt;&gt;"")),1001,0)</f>
        <v>0</v>
      </c>
      <c r="B342" s="1"/>
      <c r="C342" s="15"/>
      <c r="D342" s="7"/>
      <c r="E342" s="106"/>
      <c r="F342" s="95" t="s">
        <v>22</v>
      </c>
      <c r="G342" s="117"/>
      <c r="H342" s="117"/>
      <c r="I342" s="117"/>
      <c r="J342" s="264"/>
      <c r="K342" s="292"/>
      <c r="L342" s="310"/>
      <c r="M342" s="347"/>
      <c r="N342" s="200"/>
      <c r="O342" s="401"/>
      <c r="P342" s="422"/>
      <c r="Q342" s="438"/>
      <c r="R342" s="438"/>
      <c r="S342" s="438"/>
      <c r="T342" s="438"/>
      <c r="U342" s="467"/>
      <c r="V342" s="7"/>
    </row>
    <row r="343" spans="1:24" ht="20.100000000000001" customHeight="1">
      <c r="A343" s="1">
        <f>IF(OR(AND(所在地,K343="○",TRIM(M341)=""),AND(所在地,COUNTIF(K341:K350,"○")&lt;1,TRIM(L341)&lt;&gt;"")),1001,0)</f>
        <v>0</v>
      </c>
      <c r="B343" s="1"/>
      <c r="C343" s="15"/>
      <c r="D343" s="7"/>
      <c r="E343" s="106"/>
      <c r="F343" s="95" t="s">
        <v>80</v>
      </c>
      <c r="G343" s="117"/>
      <c r="H343" s="117"/>
      <c r="I343" s="117"/>
      <c r="J343" s="264"/>
      <c r="K343" s="292"/>
      <c r="L343" s="310"/>
      <c r="M343" s="347"/>
      <c r="N343" s="200"/>
      <c r="O343" s="401"/>
      <c r="P343" s="422"/>
      <c r="Q343" s="438"/>
      <c r="R343" s="438"/>
      <c r="S343" s="438"/>
      <c r="T343" s="438"/>
      <c r="U343" s="467"/>
      <c r="V343" s="7"/>
    </row>
    <row r="344" spans="1:24" ht="20.100000000000001" customHeight="1">
      <c r="A344" s="1">
        <f>IF(OR(AND(所在地,K344="○",TRIM(M341)=""),AND(所在地,COUNTIF(K341:K350,"○")&lt;1,TRIM(L341)&lt;&gt;"")),1001,0)</f>
        <v>0</v>
      </c>
      <c r="B344" s="1"/>
      <c r="C344" s="15"/>
      <c r="D344" s="7"/>
      <c r="E344" s="106"/>
      <c r="F344" s="95" t="s">
        <v>14</v>
      </c>
      <c r="G344" s="117"/>
      <c r="H344" s="117"/>
      <c r="I344" s="117"/>
      <c r="J344" s="264"/>
      <c r="K344" s="292"/>
      <c r="L344" s="310"/>
      <c r="M344" s="347"/>
      <c r="N344" s="200"/>
      <c r="O344" s="401"/>
      <c r="P344" s="422"/>
      <c r="Q344" s="438"/>
      <c r="R344" s="438"/>
      <c r="S344" s="438"/>
      <c r="T344" s="438"/>
      <c r="U344" s="467"/>
      <c r="V344" s="7"/>
    </row>
    <row r="345" spans="1:24" ht="20.100000000000001" customHeight="1">
      <c r="A345" s="1">
        <f>IF(OR(AND(所在地,K345="○",TRIM(M341)=""),AND(所在地,COUNTIF(K341:K350,"○")&lt;1,TRIM(L341)&lt;&gt;"")),1001,0)</f>
        <v>0</v>
      </c>
      <c r="B345" s="1"/>
      <c r="C345" s="15"/>
      <c r="D345" s="7"/>
      <c r="E345" s="106"/>
      <c r="F345" s="95" t="s">
        <v>34</v>
      </c>
      <c r="G345" s="117"/>
      <c r="H345" s="117"/>
      <c r="I345" s="117"/>
      <c r="J345" s="264"/>
      <c r="K345" s="292"/>
      <c r="L345" s="310"/>
      <c r="M345" s="347"/>
      <c r="N345" s="200"/>
      <c r="O345" s="401"/>
      <c r="P345" s="422"/>
      <c r="Q345" s="438"/>
      <c r="R345" s="438"/>
      <c r="S345" s="438"/>
      <c r="T345" s="438"/>
      <c r="U345" s="467"/>
      <c r="V345" s="7"/>
    </row>
    <row r="346" spans="1:24" ht="20.100000000000001" customHeight="1">
      <c r="A346" s="1">
        <f>IF(OR(AND(所在地,K346="○",TRIM(M341)=""),AND(所在地,COUNTIF(K341:K350,"○")&lt;1,TRIM(L341)&lt;&gt;"")),1001,0)</f>
        <v>0</v>
      </c>
      <c r="B346" s="1"/>
      <c r="C346" s="15"/>
      <c r="D346" s="7"/>
      <c r="E346" s="106"/>
      <c r="F346" s="95" t="s">
        <v>36</v>
      </c>
      <c r="G346" s="117"/>
      <c r="H346" s="117"/>
      <c r="I346" s="117"/>
      <c r="J346" s="264"/>
      <c r="K346" s="292"/>
      <c r="L346" s="310"/>
      <c r="M346" s="347"/>
      <c r="N346" s="200"/>
      <c r="O346" s="401"/>
      <c r="P346" s="422"/>
      <c r="Q346" s="438"/>
      <c r="R346" s="438"/>
      <c r="S346" s="438"/>
      <c r="T346" s="438"/>
      <c r="U346" s="467"/>
      <c r="V346" s="7"/>
    </row>
    <row r="347" spans="1:24" ht="20.100000000000001" customHeight="1">
      <c r="A347" s="1">
        <f>IF(OR(AND(所在地,K347="○",TRIM(M341)=""),AND(所在地,COUNTIF(K341:K350,"○")&lt;1,TRIM(L341)&lt;&gt;"")),1001,0)</f>
        <v>0</v>
      </c>
      <c r="B347" s="1"/>
      <c r="C347" s="15"/>
      <c r="D347" s="7"/>
      <c r="E347" s="106"/>
      <c r="F347" s="95" t="s">
        <v>28</v>
      </c>
      <c r="G347" s="117"/>
      <c r="H347" s="117"/>
      <c r="I347" s="117"/>
      <c r="J347" s="264"/>
      <c r="K347" s="292"/>
      <c r="L347" s="297"/>
      <c r="M347" s="347"/>
      <c r="N347" s="200"/>
      <c r="O347" s="401"/>
      <c r="P347" s="422"/>
      <c r="Q347" s="438"/>
      <c r="R347" s="438"/>
      <c r="S347" s="438"/>
      <c r="T347" s="438"/>
      <c r="U347" s="467"/>
      <c r="V347" s="7"/>
    </row>
    <row r="348" spans="1:24" ht="20.100000000000001" customHeight="1">
      <c r="A348" s="1">
        <f>IF(OR(AND(所在地,K348="○",TRIM(M341)=""),AND(所在地,COUNTIF(K341:K350,"○")&lt;1,TRIM(L341)&lt;&gt;"")),1001,0)</f>
        <v>0</v>
      </c>
      <c r="B348" s="1"/>
      <c r="C348" s="15"/>
      <c r="D348" s="7"/>
      <c r="E348" s="106"/>
      <c r="F348" s="95" t="s">
        <v>74</v>
      </c>
      <c r="G348" s="117"/>
      <c r="H348" s="117"/>
      <c r="I348" s="117"/>
      <c r="J348" s="264"/>
      <c r="K348" s="292"/>
      <c r="L348" s="297"/>
      <c r="M348" s="347"/>
      <c r="N348" s="200"/>
      <c r="O348" s="401"/>
      <c r="P348" s="422"/>
      <c r="Q348" s="438"/>
      <c r="R348" s="438"/>
      <c r="S348" s="438"/>
      <c r="T348" s="438"/>
      <c r="U348" s="467"/>
      <c r="V348" s="7"/>
    </row>
    <row r="349" spans="1:24" ht="20.100000000000001" customHeight="1">
      <c r="A349" s="1">
        <f>IF(OR(AND(所在地,K349="○",TRIM(M341)=""),AND(所在地,COUNTIF(K341:K350,"○")&lt;1,TRIM(L341)&lt;&gt;"")),1001,0)</f>
        <v>0</v>
      </c>
      <c r="B349" s="1"/>
      <c r="C349" s="15"/>
      <c r="D349" s="7"/>
      <c r="E349" s="106"/>
      <c r="F349" s="95" t="s">
        <v>5</v>
      </c>
      <c r="G349" s="117"/>
      <c r="H349" s="117"/>
      <c r="I349" s="117"/>
      <c r="J349" s="264"/>
      <c r="K349" s="292"/>
      <c r="L349" s="297"/>
      <c r="M349" s="347"/>
      <c r="N349" s="200"/>
      <c r="O349" s="401"/>
      <c r="P349" s="422"/>
      <c r="Q349" s="438"/>
      <c r="R349" s="438"/>
      <c r="S349" s="438"/>
      <c r="T349" s="438"/>
      <c r="U349" s="467"/>
      <c r="V349" s="7"/>
    </row>
    <row r="350" spans="1:24" ht="20.100000000000001" customHeight="1">
      <c r="A350" s="1">
        <f>IF(OR(AND(所在地,K350="○",TRIM(M341)=""),AND(所在地,COUNTIF(K341:K350,"○")&lt;1,TRIM(L341)&lt;&gt;"")),1001,0)</f>
        <v>0</v>
      </c>
      <c r="B350" s="1"/>
      <c r="C350" s="15"/>
      <c r="D350" s="7"/>
      <c r="E350" s="107"/>
      <c r="F350" s="99" t="s">
        <v>76</v>
      </c>
      <c r="G350" s="137"/>
      <c r="H350" s="137"/>
      <c r="I350" s="137"/>
      <c r="J350" s="265"/>
      <c r="K350" s="293"/>
      <c r="L350" s="312"/>
      <c r="M350" s="348"/>
      <c r="N350" s="380"/>
      <c r="O350" s="402"/>
      <c r="P350" s="423"/>
      <c r="Q350" s="439"/>
      <c r="R350" s="439"/>
      <c r="S350" s="439"/>
      <c r="T350" s="439"/>
      <c r="U350" s="468"/>
      <c r="V350" s="7"/>
    </row>
    <row r="351" spans="1:24" ht="20.100000000000001" customHeight="1">
      <c r="A351" s="1">
        <f>IF(OR(AND(所在地,K351="○",TRIM(M351)=""),AND(所在地,COUNTIF(K351:K372,"○")&lt;1,TRIM(L351)&lt;&gt;"")),1001,0)</f>
        <v>0</v>
      </c>
      <c r="B351" s="1"/>
      <c r="C351" s="15"/>
      <c r="D351" s="7"/>
      <c r="E351" s="106" t="s">
        <v>197</v>
      </c>
      <c r="F351" s="139" t="s">
        <v>85</v>
      </c>
      <c r="G351" s="151"/>
      <c r="H351" s="151"/>
      <c r="I351" s="151"/>
      <c r="J351" s="267"/>
      <c r="K351" s="294"/>
      <c r="L351" s="291"/>
      <c r="M351" s="346"/>
      <c r="N351" s="379"/>
      <c r="O351" s="400"/>
      <c r="P351" s="421"/>
      <c r="Q351" s="437"/>
      <c r="R351" s="437"/>
      <c r="S351" s="437"/>
      <c r="T351" s="437"/>
      <c r="U351" s="466"/>
      <c r="V351" s="7"/>
    </row>
    <row r="352" spans="1:24" ht="20.100000000000001" customHeight="1">
      <c r="A352" s="1">
        <f>IF(OR(AND(所在地,K352="○",TRIM(M351)=""),AND(所在地,COUNTIF(K351:K372,"○")&lt;1,TRIM(L351)&lt;&gt;"")),1001,0)</f>
        <v>0</v>
      </c>
      <c r="B352" s="1"/>
      <c r="C352" s="15"/>
      <c r="D352" s="7"/>
      <c r="E352" s="106"/>
      <c r="F352" s="140" t="s">
        <v>81</v>
      </c>
      <c r="G352" s="152"/>
      <c r="H352" s="152"/>
      <c r="I352" s="152"/>
      <c r="J352" s="268"/>
      <c r="K352" s="292"/>
      <c r="L352" s="297"/>
      <c r="M352" s="347"/>
      <c r="N352" s="200"/>
      <c r="O352" s="401"/>
      <c r="P352" s="422"/>
      <c r="Q352" s="438"/>
      <c r="R352" s="438"/>
      <c r="S352" s="438"/>
      <c r="T352" s="438"/>
      <c r="U352" s="467"/>
      <c r="V352" s="7"/>
    </row>
    <row r="353" spans="1:22" ht="20.100000000000001" customHeight="1">
      <c r="A353" s="1">
        <f>IF(OR(AND(所在地,K353="○",TRIM(M351)=""),AND(所在地,COUNTIF(K351:K372,"○")&lt;1,TRIM(L351)&lt;&gt;"")),1001,0)</f>
        <v>0</v>
      </c>
      <c r="B353" s="1"/>
      <c r="C353" s="15"/>
      <c r="D353" s="7"/>
      <c r="E353" s="106"/>
      <c r="F353" s="140" t="s">
        <v>6</v>
      </c>
      <c r="G353" s="152"/>
      <c r="H353" s="152"/>
      <c r="I353" s="152"/>
      <c r="J353" s="268"/>
      <c r="K353" s="292"/>
      <c r="L353" s="297"/>
      <c r="M353" s="347"/>
      <c r="N353" s="200"/>
      <c r="O353" s="401"/>
      <c r="P353" s="422"/>
      <c r="Q353" s="438"/>
      <c r="R353" s="438"/>
      <c r="S353" s="438"/>
      <c r="T353" s="438"/>
      <c r="U353" s="467"/>
      <c r="V353" s="7"/>
    </row>
    <row r="354" spans="1:22" ht="20.100000000000001" customHeight="1">
      <c r="A354" s="1">
        <f>IF(OR(AND(所在地,K354="○",TRIM(M351)=""),AND(所在地,COUNTIF(K351:K372,"○")&lt;1,TRIM(L351)&lt;&gt;"")),1001,0)</f>
        <v>0</v>
      </c>
      <c r="B354" s="1"/>
      <c r="C354" s="15"/>
      <c r="D354" s="7"/>
      <c r="E354" s="106"/>
      <c r="F354" s="140" t="s">
        <v>240</v>
      </c>
      <c r="G354" s="152"/>
      <c r="H354" s="152"/>
      <c r="I354" s="152"/>
      <c r="J354" s="268"/>
      <c r="K354" s="292"/>
      <c r="L354" s="297"/>
      <c r="M354" s="347"/>
      <c r="N354" s="200"/>
      <c r="O354" s="401"/>
      <c r="P354" s="422"/>
      <c r="Q354" s="438"/>
      <c r="R354" s="438"/>
      <c r="S354" s="438"/>
      <c r="T354" s="438"/>
      <c r="U354" s="467"/>
      <c r="V354" s="7"/>
    </row>
    <row r="355" spans="1:22" ht="20.100000000000001" customHeight="1">
      <c r="A355" s="1">
        <f>IF(OR(AND(所在地,K355="○",TRIM(M351)=""),AND(所在地,COUNTIF(K351:K372,"○")&lt;1,TRIM(L351)&lt;&gt;"")),1001,0)</f>
        <v>0</v>
      </c>
      <c r="B355" s="1"/>
      <c r="C355" s="15"/>
      <c r="D355" s="7"/>
      <c r="E355" s="106"/>
      <c r="F355" s="140" t="s">
        <v>242</v>
      </c>
      <c r="G355" s="152"/>
      <c r="H355" s="152"/>
      <c r="I355" s="152"/>
      <c r="J355" s="268"/>
      <c r="K355" s="292"/>
      <c r="L355" s="310"/>
      <c r="M355" s="347"/>
      <c r="N355" s="200"/>
      <c r="O355" s="401"/>
      <c r="P355" s="422"/>
      <c r="Q355" s="438"/>
      <c r="R355" s="438"/>
      <c r="S355" s="438"/>
      <c r="T355" s="438"/>
      <c r="U355" s="467"/>
      <c r="V355" s="7"/>
    </row>
    <row r="356" spans="1:22" ht="20.100000000000001" customHeight="1">
      <c r="A356" s="1">
        <f>IF(OR(AND(所在地,K356="○",TRIM(M351)=""),AND(所在地,COUNTIF(K351:K372,"○")&lt;1,TRIM(L351)&lt;&gt;"")),1001,0)</f>
        <v>0</v>
      </c>
      <c r="B356" s="1"/>
      <c r="C356" s="15"/>
      <c r="D356" s="7"/>
      <c r="E356" s="106"/>
      <c r="F356" s="140" t="s">
        <v>263</v>
      </c>
      <c r="G356" s="152"/>
      <c r="H356" s="152"/>
      <c r="I356" s="152"/>
      <c r="J356" s="268"/>
      <c r="K356" s="292"/>
      <c r="L356" s="310"/>
      <c r="M356" s="347"/>
      <c r="N356" s="200"/>
      <c r="O356" s="401"/>
      <c r="P356" s="422"/>
      <c r="Q356" s="438"/>
      <c r="R356" s="438"/>
      <c r="S356" s="438"/>
      <c r="T356" s="438"/>
      <c r="U356" s="467"/>
      <c r="V356" s="7"/>
    </row>
    <row r="357" spans="1:22" ht="20.100000000000001" customHeight="1">
      <c r="A357" s="1">
        <f>IF(OR(AND(所在地,K357="○",TRIM(M351)=""),AND(所在地,COUNTIF(K351:K372,"○")&lt;1,TRIM(L351)&lt;&gt;"")),1001,0)</f>
        <v>0</v>
      </c>
      <c r="B357" s="1"/>
      <c r="C357" s="15"/>
      <c r="D357" s="7"/>
      <c r="E357" s="106"/>
      <c r="F357" s="140" t="s">
        <v>207</v>
      </c>
      <c r="G357" s="152"/>
      <c r="H357" s="152"/>
      <c r="I357" s="152"/>
      <c r="J357" s="268"/>
      <c r="K357" s="292"/>
      <c r="L357" s="310"/>
      <c r="M357" s="347"/>
      <c r="N357" s="200"/>
      <c r="O357" s="401"/>
      <c r="P357" s="422"/>
      <c r="Q357" s="438"/>
      <c r="R357" s="438"/>
      <c r="S357" s="438"/>
      <c r="T357" s="438"/>
      <c r="U357" s="467"/>
      <c r="V357" s="7"/>
    </row>
    <row r="358" spans="1:22" ht="20.100000000000001" customHeight="1">
      <c r="A358" s="1">
        <f>IF(OR(AND(所在地,K358="○",TRIM(M351)=""),AND(所在地,COUNTIF(K351:K372,"○")&lt;1,TRIM(L351)&lt;&gt;"")),1001,0)</f>
        <v>0</v>
      </c>
      <c r="B358" s="1"/>
      <c r="C358" s="15"/>
      <c r="D358" s="7"/>
      <c r="E358" s="106"/>
      <c r="F358" s="140" t="s">
        <v>243</v>
      </c>
      <c r="G358" s="152"/>
      <c r="H358" s="152"/>
      <c r="I358" s="152"/>
      <c r="J358" s="268"/>
      <c r="K358" s="292"/>
      <c r="L358" s="310"/>
      <c r="M358" s="347"/>
      <c r="N358" s="200"/>
      <c r="O358" s="401"/>
      <c r="P358" s="422"/>
      <c r="Q358" s="438"/>
      <c r="R358" s="438"/>
      <c r="S358" s="438"/>
      <c r="T358" s="438"/>
      <c r="U358" s="467"/>
      <c r="V358" s="7"/>
    </row>
    <row r="359" spans="1:22" ht="20.100000000000001" customHeight="1">
      <c r="A359" s="1">
        <f>IF(OR(AND(所在地,K359="○",TRIM(M351)=""),AND(所在地,COUNTIF(K351:K372,"○")&lt;1,TRIM(L351)&lt;&gt;"")),1001,0)</f>
        <v>0</v>
      </c>
      <c r="B359" s="1"/>
      <c r="C359" s="15"/>
      <c r="D359" s="7"/>
      <c r="E359" s="106"/>
      <c r="F359" s="140" t="s">
        <v>228</v>
      </c>
      <c r="G359" s="152"/>
      <c r="H359" s="152"/>
      <c r="I359" s="152"/>
      <c r="J359" s="268"/>
      <c r="K359" s="292"/>
      <c r="L359" s="310"/>
      <c r="M359" s="347"/>
      <c r="N359" s="200"/>
      <c r="O359" s="401"/>
      <c r="P359" s="422"/>
      <c r="Q359" s="438"/>
      <c r="R359" s="438"/>
      <c r="S359" s="438"/>
      <c r="T359" s="438"/>
      <c r="U359" s="467"/>
      <c r="V359" s="7"/>
    </row>
    <row r="360" spans="1:22" ht="20.100000000000001" customHeight="1">
      <c r="A360" s="1">
        <f>IF(OR(AND(所在地,K360="○",TRIM(M351)=""),AND(所在地,COUNTIF(K351:K372,"○")&lt;1,TRIM(L351)&lt;&gt;"")),1001,0)</f>
        <v>0</v>
      </c>
      <c r="B360" s="1"/>
      <c r="C360" s="15"/>
      <c r="D360" s="7"/>
      <c r="E360" s="106"/>
      <c r="F360" s="140" t="s">
        <v>245</v>
      </c>
      <c r="G360" s="152"/>
      <c r="H360" s="152"/>
      <c r="I360" s="152"/>
      <c r="J360" s="268"/>
      <c r="K360" s="292"/>
      <c r="L360" s="310"/>
      <c r="M360" s="347"/>
      <c r="N360" s="200"/>
      <c r="O360" s="401"/>
      <c r="P360" s="422"/>
      <c r="Q360" s="438"/>
      <c r="R360" s="438"/>
      <c r="S360" s="438"/>
      <c r="T360" s="438"/>
      <c r="U360" s="467"/>
      <c r="V360" s="7"/>
    </row>
    <row r="361" spans="1:22" ht="20.100000000000001" customHeight="1">
      <c r="A361" s="1">
        <f>IF(OR(AND(所在地,K361="○",TRIM(M351)=""),AND(所在地,COUNTIF(K351:K372,"○")&lt;1,TRIM(L351)&lt;&gt;"")),1001,0)</f>
        <v>0</v>
      </c>
      <c r="B361" s="1"/>
      <c r="C361" s="15"/>
      <c r="D361" s="7"/>
      <c r="E361" s="106"/>
      <c r="F361" s="141" t="s">
        <v>223</v>
      </c>
      <c r="G361" s="153"/>
      <c r="H361" s="153"/>
      <c r="I361" s="153"/>
      <c r="J361" s="269"/>
      <c r="K361" s="292"/>
      <c r="L361" s="310"/>
      <c r="M361" s="347"/>
      <c r="N361" s="200"/>
      <c r="O361" s="401"/>
      <c r="P361" s="422"/>
      <c r="Q361" s="438"/>
      <c r="R361" s="438"/>
      <c r="S361" s="438"/>
      <c r="T361" s="438"/>
      <c r="U361" s="467"/>
      <c r="V361" s="7"/>
    </row>
    <row r="362" spans="1:22" ht="20.100000000000001" customHeight="1">
      <c r="A362" s="1">
        <f>IF(OR(AND(所在地,K362="○",TRIM(M351)=""),AND(所在地,COUNTIF(K351:K372,"○")&lt;1,TRIM(L351)&lt;&gt;"")),1001,0)</f>
        <v>0</v>
      </c>
      <c r="B362" s="1"/>
      <c r="C362" s="15"/>
      <c r="D362" s="7"/>
      <c r="E362" s="106"/>
      <c r="F362" s="141" t="s">
        <v>246</v>
      </c>
      <c r="G362" s="153"/>
      <c r="H362" s="153"/>
      <c r="I362" s="153"/>
      <c r="J362" s="269"/>
      <c r="K362" s="292"/>
      <c r="L362" s="310"/>
      <c r="M362" s="347"/>
      <c r="N362" s="200"/>
      <c r="O362" s="401"/>
      <c r="P362" s="422"/>
      <c r="Q362" s="438"/>
      <c r="R362" s="438"/>
      <c r="S362" s="438"/>
      <c r="T362" s="438"/>
      <c r="U362" s="467"/>
      <c r="V362" s="7"/>
    </row>
    <row r="363" spans="1:22" ht="20.100000000000001" customHeight="1">
      <c r="A363" s="1">
        <f>IF(OR(AND(所在地,K363="○",TRIM(M351)=""),AND(所在地,COUNTIF(K351:K372,"○")&lt;1,TRIM(L351)&lt;&gt;"")),1001,0)</f>
        <v>0</v>
      </c>
      <c r="B363" s="1"/>
      <c r="C363" s="15"/>
      <c r="D363" s="7"/>
      <c r="E363" s="106"/>
      <c r="F363" s="141" t="s">
        <v>18</v>
      </c>
      <c r="G363" s="153"/>
      <c r="H363" s="153"/>
      <c r="I363" s="153"/>
      <c r="J363" s="269"/>
      <c r="K363" s="292"/>
      <c r="L363" s="310"/>
      <c r="M363" s="347"/>
      <c r="N363" s="200"/>
      <c r="O363" s="401"/>
      <c r="P363" s="422"/>
      <c r="Q363" s="438"/>
      <c r="R363" s="438"/>
      <c r="S363" s="438"/>
      <c r="T363" s="438"/>
      <c r="U363" s="467"/>
      <c r="V363" s="7"/>
    </row>
    <row r="364" spans="1:22" ht="20.100000000000001" customHeight="1">
      <c r="A364" s="1">
        <f>IF(OR(AND(所在地,K364="○",TRIM(M351)=""),AND(所在地,COUNTIF(K351:K372,"○")&lt;1,TRIM(L351)&lt;&gt;"")),1001,0)</f>
        <v>0</v>
      </c>
      <c r="B364" s="1"/>
      <c r="C364" s="15"/>
      <c r="D364" s="7"/>
      <c r="E364" s="106"/>
      <c r="F364" s="140" t="s">
        <v>247</v>
      </c>
      <c r="G364" s="152"/>
      <c r="H364" s="152"/>
      <c r="I364" s="152"/>
      <c r="J364" s="268"/>
      <c r="K364" s="292"/>
      <c r="L364" s="310"/>
      <c r="M364" s="347"/>
      <c r="N364" s="200"/>
      <c r="O364" s="401"/>
      <c r="P364" s="422"/>
      <c r="Q364" s="438"/>
      <c r="R364" s="438"/>
      <c r="S364" s="438"/>
      <c r="T364" s="438"/>
      <c r="U364" s="467"/>
      <c r="V364" s="7"/>
    </row>
    <row r="365" spans="1:22" ht="20.100000000000001" customHeight="1">
      <c r="A365" s="1">
        <f>IF(OR(AND(所在地,K365="○",TRIM(M351)=""),AND(所在地,COUNTIF(K351:K372,"○")&lt;1,TRIM(L351)&lt;&gt;"")),1001,0)</f>
        <v>0</v>
      </c>
      <c r="B365" s="1"/>
      <c r="C365" s="15"/>
      <c r="D365" s="7"/>
      <c r="E365" s="106"/>
      <c r="F365" s="140" t="s">
        <v>58</v>
      </c>
      <c r="G365" s="152"/>
      <c r="H365" s="152"/>
      <c r="I365" s="152"/>
      <c r="J365" s="268"/>
      <c r="K365" s="292"/>
      <c r="L365" s="310"/>
      <c r="M365" s="347"/>
      <c r="N365" s="200"/>
      <c r="O365" s="401"/>
      <c r="P365" s="422"/>
      <c r="Q365" s="438"/>
      <c r="R365" s="438"/>
      <c r="S365" s="438"/>
      <c r="T365" s="438"/>
      <c r="U365" s="467"/>
      <c r="V365" s="7"/>
    </row>
    <row r="366" spans="1:22" ht="20.100000000000001" customHeight="1">
      <c r="A366" s="1">
        <f>IF(OR(AND(所在地,K366="○",TRIM(M351)=""),AND(所在地,COUNTIF(K351:K372,"○")&lt;1,TRIM(L351)&lt;&gt;"")),1001,0)</f>
        <v>0</v>
      </c>
      <c r="B366" s="1"/>
      <c r="C366" s="15"/>
      <c r="D366" s="7"/>
      <c r="E366" s="106"/>
      <c r="F366" s="140" t="s">
        <v>86</v>
      </c>
      <c r="G366" s="152"/>
      <c r="H366" s="152"/>
      <c r="I366" s="152"/>
      <c r="J366" s="268"/>
      <c r="K366" s="292"/>
      <c r="L366" s="310"/>
      <c r="M366" s="347"/>
      <c r="N366" s="200"/>
      <c r="O366" s="401"/>
      <c r="P366" s="422"/>
      <c r="Q366" s="438"/>
      <c r="R366" s="438"/>
      <c r="S366" s="438"/>
      <c r="T366" s="438"/>
      <c r="U366" s="467"/>
      <c r="V366" s="7"/>
    </row>
    <row r="367" spans="1:22" ht="20.100000000000001" customHeight="1">
      <c r="A367" s="1">
        <f>IF(OR(AND(所在地,K367="○",TRIM(M351)=""),AND(所在地,COUNTIF(K351:K372,"○")&lt;1,TRIM(L351)&lt;&gt;"")),1001,0)</f>
        <v>0</v>
      </c>
      <c r="B367" s="1"/>
      <c r="C367" s="15"/>
      <c r="D367" s="7"/>
      <c r="E367" s="106"/>
      <c r="F367" s="140" t="s">
        <v>248</v>
      </c>
      <c r="G367" s="152"/>
      <c r="H367" s="152"/>
      <c r="I367" s="152"/>
      <c r="J367" s="268"/>
      <c r="K367" s="292"/>
      <c r="L367" s="310"/>
      <c r="M367" s="347"/>
      <c r="N367" s="200"/>
      <c r="O367" s="401"/>
      <c r="P367" s="422"/>
      <c r="Q367" s="438"/>
      <c r="R367" s="438"/>
      <c r="S367" s="438"/>
      <c r="T367" s="438"/>
      <c r="U367" s="467"/>
      <c r="V367" s="7"/>
    </row>
    <row r="368" spans="1:22" ht="20.100000000000001" customHeight="1">
      <c r="A368" s="1">
        <f>IF(OR(AND(所在地,K368="○",TRIM(M351)=""),AND(所在地,COUNTIF(K351:K372,"○")&lt;1,TRIM(L351)&lt;&gt;"")),1001,0)</f>
        <v>0</v>
      </c>
      <c r="B368" s="1"/>
      <c r="C368" s="15"/>
      <c r="D368" s="7"/>
      <c r="E368" s="106"/>
      <c r="F368" s="140" t="s">
        <v>39</v>
      </c>
      <c r="G368" s="152"/>
      <c r="H368" s="152"/>
      <c r="I368" s="152"/>
      <c r="J368" s="268"/>
      <c r="K368" s="292"/>
      <c r="L368" s="310"/>
      <c r="M368" s="347"/>
      <c r="N368" s="200"/>
      <c r="O368" s="401"/>
      <c r="P368" s="422"/>
      <c r="Q368" s="438"/>
      <c r="R368" s="438"/>
      <c r="S368" s="438"/>
      <c r="T368" s="438"/>
      <c r="U368" s="467"/>
      <c r="V368" s="7"/>
    </row>
    <row r="369" spans="1:23" ht="20.100000000000001" customHeight="1">
      <c r="A369" s="1">
        <f>IF(OR(AND(所在地,K369="○",TRIM(M351)=""),AND(所在地,COUNTIF(K351:K372,"○")&lt;1,TRIM(L351)&lt;&gt;"")),1001,0)</f>
        <v>0</v>
      </c>
      <c r="B369" s="1"/>
      <c r="C369" s="15"/>
      <c r="D369" s="7"/>
      <c r="E369" s="106"/>
      <c r="F369" s="140" t="s">
        <v>66</v>
      </c>
      <c r="G369" s="152"/>
      <c r="H369" s="152"/>
      <c r="I369" s="152"/>
      <c r="J369" s="268"/>
      <c r="K369" s="292"/>
      <c r="L369" s="310"/>
      <c r="M369" s="347"/>
      <c r="N369" s="200"/>
      <c r="O369" s="401"/>
      <c r="P369" s="422"/>
      <c r="Q369" s="438"/>
      <c r="R369" s="438"/>
      <c r="S369" s="438"/>
      <c r="T369" s="438"/>
      <c r="U369" s="467"/>
      <c r="V369" s="7"/>
    </row>
    <row r="370" spans="1:23" ht="20.100000000000001" customHeight="1">
      <c r="A370" s="1">
        <f>IF(OR(AND(所在地,K370="○",TRIM(M351)=""),AND(所在地,COUNTIF(K351:K372,"○")&lt;1,TRIM(L351)&lt;&gt;"")),1001,0)</f>
        <v>0</v>
      </c>
      <c r="B370" s="1"/>
      <c r="C370" s="15"/>
      <c r="D370" s="7"/>
      <c r="E370" s="106"/>
      <c r="F370" s="140" t="s">
        <v>249</v>
      </c>
      <c r="G370" s="152"/>
      <c r="H370" s="152"/>
      <c r="I370" s="152"/>
      <c r="J370" s="268"/>
      <c r="K370" s="292"/>
      <c r="L370" s="310"/>
      <c r="M370" s="347"/>
      <c r="N370" s="200"/>
      <c r="O370" s="401"/>
      <c r="P370" s="422"/>
      <c r="Q370" s="438"/>
      <c r="R370" s="438"/>
      <c r="S370" s="438"/>
      <c r="T370" s="438"/>
      <c r="U370" s="467"/>
      <c r="V370" s="7"/>
    </row>
    <row r="371" spans="1:23" ht="20.100000000000001" customHeight="1">
      <c r="A371" s="1">
        <f>IF(OR(AND(所在地,K371="○",TRIM(M351)=""),AND(所在地,COUNTIF(K351:K372,"○")&lt;1,TRIM(L351)&lt;&gt;"")),1001,0)</f>
        <v>0</v>
      </c>
      <c r="B371" s="1"/>
      <c r="C371" s="15"/>
      <c r="D371" s="7"/>
      <c r="E371" s="106"/>
      <c r="F371" s="140" t="s">
        <v>250</v>
      </c>
      <c r="G371" s="152"/>
      <c r="H371" s="152"/>
      <c r="I371" s="152"/>
      <c r="J371" s="268"/>
      <c r="K371" s="292"/>
      <c r="L371" s="310"/>
      <c r="M371" s="347"/>
      <c r="N371" s="200"/>
      <c r="O371" s="401"/>
      <c r="P371" s="422"/>
      <c r="Q371" s="438"/>
      <c r="R371" s="438"/>
      <c r="S371" s="438"/>
      <c r="T371" s="438"/>
      <c r="U371" s="467"/>
      <c r="V371" s="7"/>
    </row>
    <row r="372" spans="1:23" ht="20.100000000000001" customHeight="1">
      <c r="A372" s="1">
        <f>IF(OR(AND(所在地,K372="○",TRIM(M351)=""),AND(所在地,COUNTIF(K351:K372,"○")&lt;1,TRIM(L351)&lt;&gt;""),AND(K372="○",ISBLANK(H372))),1001,0)</f>
        <v>0</v>
      </c>
      <c r="B372" s="1"/>
      <c r="C372" s="15"/>
      <c r="D372" s="7"/>
      <c r="E372" s="106"/>
      <c r="F372" s="142" t="s">
        <v>64</v>
      </c>
      <c r="G372" s="154"/>
      <c r="H372" s="178"/>
      <c r="I372" s="223"/>
      <c r="J372" s="270"/>
      <c r="K372" s="295"/>
      <c r="L372" s="311"/>
      <c r="M372" s="348"/>
      <c r="N372" s="380"/>
      <c r="O372" s="402"/>
      <c r="P372" s="423"/>
      <c r="Q372" s="439"/>
      <c r="R372" s="439"/>
      <c r="S372" s="439"/>
      <c r="T372" s="439"/>
      <c r="U372" s="468"/>
      <c r="V372" s="7"/>
    </row>
    <row r="373" spans="1:23" ht="30" customHeight="1">
      <c r="A373" s="1">
        <f>IF(OR(AND(所在地,K373="○",TRIM(M373)=""),AND(所在地,K373&lt;&gt;"○",TRIM(L373)&lt;&gt;"")),1001,0)</f>
        <v>0</v>
      </c>
      <c r="B373" s="1"/>
      <c r="C373" s="15"/>
      <c r="D373" s="7"/>
      <c r="E373" s="108" t="s">
        <v>73</v>
      </c>
      <c r="F373" s="108"/>
      <c r="G373" s="108"/>
      <c r="H373" s="108"/>
      <c r="I373" s="108"/>
      <c r="J373" s="108"/>
      <c r="K373" s="296"/>
      <c r="L373" s="296"/>
      <c r="M373" s="349"/>
      <c r="N373" s="381"/>
      <c r="O373" s="403"/>
      <c r="P373" s="424"/>
      <c r="Q373" s="440"/>
      <c r="R373" s="440"/>
      <c r="S373" s="440"/>
      <c r="T373" s="440"/>
      <c r="U373" s="469"/>
      <c r="V373" s="7"/>
    </row>
    <row r="374" spans="1:23" ht="24" customHeight="1">
      <c r="A374" s="1">
        <f>IF(OR(AND(所在地,K374="○",TRIM(M374)=""),AND(所在地,COUNTIF(K374:K376,"○")&lt;1,TRIM(L374)&lt;&gt;"")),1001,0)</f>
        <v>0</v>
      </c>
      <c r="B374" s="1"/>
      <c r="C374" s="15"/>
      <c r="D374" s="7"/>
      <c r="E374" s="109" t="s">
        <v>148</v>
      </c>
      <c r="F374" s="143" t="s">
        <v>107</v>
      </c>
      <c r="G374" s="155"/>
      <c r="H374" s="155"/>
      <c r="I374" s="155"/>
      <c r="J374" s="271"/>
      <c r="K374" s="297"/>
      <c r="L374" s="291"/>
      <c r="M374" s="346"/>
      <c r="N374" s="379"/>
      <c r="O374" s="400"/>
      <c r="P374" s="421"/>
      <c r="Q374" s="437"/>
      <c r="R374" s="437"/>
      <c r="S374" s="437"/>
      <c r="T374" s="437"/>
      <c r="U374" s="466"/>
      <c r="V374" s="7"/>
    </row>
    <row r="375" spans="1:23" ht="24" customHeight="1">
      <c r="A375" s="1">
        <f>IF(OR(AND(所在地,K375="○",TRIM(M374)=""),AND(所在地,COUNTIF(K374:K376,"○")&lt;1,TRIM(L374)&lt;&gt;"")),1001,0)</f>
        <v>0</v>
      </c>
      <c r="B375" s="1"/>
      <c r="C375" s="15"/>
      <c r="D375" s="7"/>
      <c r="E375" s="109"/>
      <c r="F375" s="141" t="s">
        <v>4</v>
      </c>
      <c r="G375" s="153"/>
      <c r="H375" s="153"/>
      <c r="I375" s="153"/>
      <c r="J375" s="269"/>
      <c r="K375" s="295"/>
      <c r="L375" s="310"/>
      <c r="M375" s="347"/>
      <c r="N375" s="200"/>
      <c r="O375" s="401"/>
      <c r="P375" s="422"/>
      <c r="Q375" s="438"/>
      <c r="R375" s="438"/>
      <c r="S375" s="438"/>
      <c r="T375" s="438"/>
      <c r="U375" s="467"/>
      <c r="V375" s="7"/>
    </row>
    <row r="376" spans="1:23" ht="22.5" customHeight="1">
      <c r="A376" s="1">
        <f>IF(OR(AND(所在地,K376="○",TRIM(M374)=""),AND(所在地,COUNTIF(K374:K376,"○")&lt;1,TRIM(L374)&lt;&gt;"")),1001,0)</f>
        <v>0</v>
      </c>
      <c r="B376" s="1"/>
      <c r="C376" s="15"/>
      <c r="D376" s="7"/>
      <c r="E376" s="110"/>
      <c r="F376" s="141" t="s">
        <v>176</v>
      </c>
      <c r="G376" s="153"/>
      <c r="H376" s="153"/>
      <c r="I376" s="153"/>
      <c r="J376" s="269"/>
      <c r="K376" s="295"/>
      <c r="L376" s="313"/>
      <c r="M376" s="350"/>
      <c r="N376" s="382"/>
      <c r="O376" s="404"/>
      <c r="P376" s="425"/>
      <c r="Q376" s="441"/>
      <c r="R376" s="441"/>
      <c r="S376" s="441"/>
      <c r="T376" s="441"/>
      <c r="U376" s="470"/>
      <c r="V376" s="7"/>
    </row>
    <row r="377" spans="1:23" ht="30" customHeight="1">
      <c r="A377" s="1">
        <f>IF(OR(AND(所在地,K377="○",TRIM(M377)=""),AND(所在地,K377&lt;&gt;"○",TRIM(L377)&lt;&gt;""),AND(K377="○",ISBLANK(F377))),1001,0)</f>
        <v>0</v>
      </c>
      <c r="B377" s="1"/>
      <c r="C377" s="15"/>
      <c r="D377" s="7"/>
      <c r="E377" s="111" t="s">
        <v>149</v>
      </c>
      <c r="F377" s="144"/>
      <c r="G377" s="156"/>
      <c r="H377" s="156"/>
      <c r="I377" s="156"/>
      <c r="J377" s="272"/>
      <c r="K377" s="293"/>
      <c r="L377" s="293"/>
      <c r="M377" s="351"/>
      <c r="N377" s="254"/>
      <c r="O377" s="405"/>
      <c r="P377" s="426"/>
      <c r="Q377" s="442"/>
      <c r="R377" s="442"/>
      <c r="S377" s="442"/>
      <c r="T377" s="442"/>
      <c r="U377" s="471"/>
      <c r="V377" s="7"/>
      <c r="W377" s="1"/>
    </row>
    <row r="378" spans="1:23" ht="15" customHeight="1">
      <c r="A378" s="1"/>
      <c r="B378" s="1"/>
      <c r="C378" s="15"/>
      <c r="E378" s="112" t="s">
        <v>35</v>
      </c>
      <c r="F378" s="39" t="s">
        <v>78</v>
      </c>
      <c r="G378" s="39"/>
      <c r="H378" s="39"/>
      <c r="I378" s="39"/>
      <c r="J378" s="39"/>
      <c r="K378" s="39"/>
      <c r="L378" s="39"/>
      <c r="M378" s="39"/>
      <c r="N378" s="39"/>
      <c r="O378" s="39"/>
      <c r="P378" s="39"/>
      <c r="Q378" s="39"/>
      <c r="R378" s="39"/>
      <c r="S378" s="39"/>
      <c r="T378" s="39"/>
      <c r="U378" s="39"/>
      <c r="V378" s="7"/>
      <c r="W378" s="257"/>
    </row>
    <row r="379" spans="1:23" ht="15" customHeight="1">
      <c r="A379" s="1"/>
      <c r="B379" s="1"/>
      <c r="C379" s="15"/>
      <c r="E379" s="112" t="s">
        <v>25</v>
      </c>
      <c r="F379" s="39" t="s">
        <v>53</v>
      </c>
      <c r="G379" s="39"/>
      <c r="H379" s="179"/>
      <c r="I379" s="39"/>
      <c r="J379" s="39"/>
      <c r="K379" s="39"/>
      <c r="L379" s="39"/>
      <c r="M379" s="39"/>
      <c r="N379" s="39"/>
      <c r="O379" s="39"/>
      <c r="P379" s="39"/>
      <c r="Q379" s="39"/>
      <c r="R379" s="39"/>
      <c r="S379" s="39"/>
      <c r="T379" s="39"/>
      <c r="U379" s="39"/>
      <c r="V379" s="7"/>
      <c r="W379" s="257"/>
    </row>
    <row r="380" spans="1:23" ht="15" customHeight="1">
      <c r="A380" s="1"/>
      <c r="B380" s="1"/>
      <c r="C380" s="15"/>
      <c r="D380" s="59"/>
      <c r="E380" s="112" t="s">
        <v>182</v>
      </c>
      <c r="F380" s="39" t="s">
        <v>145</v>
      </c>
      <c r="G380" s="39"/>
      <c r="H380" s="179"/>
      <c r="I380" s="39"/>
      <c r="J380" s="39"/>
      <c r="K380" s="39"/>
      <c r="L380" s="39"/>
      <c r="M380" s="39"/>
      <c r="N380" s="39"/>
      <c r="O380" s="39"/>
      <c r="P380" s="39"/>
      <c r="Q380" s="39"/>
      <c r="R380" s="39"/>
      <c r="S380" s="39"/>
      <c r="T380" s="39"/>
      <c r="U380" s="39"/>
      <c r="V380" s="7"/>
      <c r="W380" s="257"/>
    </row>
    <row r="381" spans="1:23" ht="15" customHeight="1">
      <c r="A381" s="1"/>
      <c r="B381" s="1"/>
      <c r="C381" s="15"/>
      <c r="D381" s="59"/>
      <c r="E381" s="113" t="s">
        <v>251</v>
      </c>
      <c r="F381" s="39" t="s">
        <v>241</v>
      </c>
      <c r="G381" s="39"/>
      <c r="H381" s="179"/>
      <c r="I381" s="39"/>
      <c r="J381" s="39"/>
      <c r="K381" s="39"/>
      <c r="L381" s="39"/>
      <c r="M381" s="39"/>
      <c r="N381" s="39"/>
      <c r="O381" s="39"/>
      <c r="P381" s="39"/>
      <c r="Q381" s="39"/>
      <c r="R381" s="39"/>
      <c r="S381" s="39"/>
      <c r="T381" s="39"/>
      <c r="U381" s="39"/>
      <c r="V381" s="7"/>
      <c r="W381" s="257"/>
    </row>
    <row r="382" spans="1:23" ht="20.100000000000001" customHeight="1">
      <c r="A382" s="1"/>
      <c r="B382" s="1"/>
      <c r="C382" s="17"/>
      <c r="D382" s="37"/>
      <c r="E382" s="37"/>
      <c r="F382" s="37"/>
      <c r="G382" s="37"/>
      <c r="H382" s="37"/>
      <c r="I382" s="37"/>
      <c r="J382" s="37"/>
      <c r="K382" s="37"/>
      <c r="L382" s="37"/>
      <c r="M382" s="37"/>
      <c r="N382" s="37"/>
      <c r="O382" s="186"/>
      <c r="P382" s="186"/>
      <c r="Q382" s="186"/>
      <c r="R382" s="457"/>
      <c r="S382" s="186"/>
      <c r="T382" s="306"/>
      <c r="U382" s="186"/>
      <c r="V382" s="445"/>
    </row>
    <row r="383" spans="1:23" ht="15.75" customHeight="1">
      <c r="A383" s="1"/>
      <c r="C383" s="1"/>
      <c r="D383" s="1"/>
      <c r="E383" s="1"/>
      <c r="F383" s="1"/>
      <c r="G383" s="1"/>
      <c r="H383" s="1"/>
      <c r="I383" s="1"/>
      <c r="J383" s="101"/>
      <c r="K383" s="101"/>
      <c r="L383" s="101"/>
      <c r="M383" s="101"/>
      <c r="N383" s="101"/>
      <c r="O383" s="101"/>
      <c r="P383" s="101"/>
      <c r="Q383" s="101"/>
      <c r="R383" s="101"/>
      <c r="S383" s="101"/>
      <c r="T383" s="101"/>
      <c r="U383" s="101"/>
      <c r="V383" s="1"/>
    </row>
  </sheetData>
  <sheetProtection algorithmName="SHA-512" hashValue="biB/RxpphNWQZJY25viVzX70VAHRU5Xw01hg4tbTbxNiMUeXg/KiMgcdpm5Ud1EbyeAyQgitiQtqqO+0IL2jNQ==" saltValue="V6cv3l9UlbdYnr3h05wsTg==" spinCount="100000" sheet="1" objects="1" scenarios="1"/>
  <mergeCells count="394">
    <mergeCell ref="T1:V1"/>
    <mergeCell ref="C13:H13"/>
    <mergeCell ref="E14:H14"/>
    <mergeCell ref="I20:M20"/>
    <mergeCell ref="N20:U20"/>
    <mergeCell ref="I22:U22"/>
    <mergeCell ref="I24:U24"/>
    <mergeCell ref="I26:U26"/>
    <mergeCell ref="I28:U28"/>
    <mergeCell ref="I30:U30"/>
    <mergeCell ref="I32:U32"/>
    <mergeCell ref="I34:M34"/>
    <mergeCell ref="I36:M36"/>
    <mergeCell ref="N36:U36"/>
    <mergeCell ref="I38:U38"/>
    <mergeCell ref="I40:M40"/>
    <mergeCell ref="C60:H60"/>
    <mergeCell ref="I63:M63"/>
    <mergeCell ref="I69:M69"/>
    <mergeCell ref="N69:U69"/>
    <mergeCell ref="I71:U71"/>
    <mergeCell ref="I73:U73"/>
    <mergeCell ref="J74:U74"/>
    <mergeCell ref="I75:U75"/>
    <mergeCell ref="J76:U76"/>
    <mergeCell ref="I77:U77"/>
    <mergeCell ref="I79:U79"/>
    <mergeCell ref="I81:U81"/>
    <mergeCell ref="I83:M83"/>
    <mergeCell ref="N83:U83"/>
    <mergeCell ref="I85:M85"/>
    <mergeCell ref="N85:U85"/>
    <mergeCell ref="I87:U87"/>
    <mergeCell ref="C109:H109"/>
    <mergeCell ref="D111:U111"/>
    <mergeCell ref="I112:U112"/>
    <mergeCell ref="I114:U114"/>
    <mergeCell ref="I116:U116"/>
    <mergeCell ref="I118:M118"/>
    <mergeCell ref="P118:Q118"/>
    <mergeCell ref="I120:M120"/>
    <mergeCell ref="I122:U122"/>
    <mergeCell ref="C146:H146"/>
    <mergeCell ref="I149:M149"/>
    <mergeCell ref="I151:M151"/>
    <mergeCell ref="I153:U153"/>
    <mergeCell ref="I155:U155"/>
    <mergeCell ref="I157:U157"/>
    <mergeCell ref="I159:M159"/>
    <mergeCell ref="I161:M161"/>
    <mergeCell ref="C166:H166"/>
    <mergeCell ref="E169:H169"/>
    <mergeCell ref="I169:M169"/>
    <mergeCell ref="E170:H170"/>
    <mergeCell ref="I170:M170"/>
    <mergeCell ref="E171:H171"/>
    <mergeCell ref="I171:M171"/>
    <mergeCell ref="E172:H172"/>
    <mergeCell ref="I172:M172"/>
    <mergeCell ref="E173:H173"/>
    <mergeCell ref="I173:M173"/>
    <mergeCell ref="E174:H174"/>
    <mergeCell ref="I174:M174"/>
    <mergeCell ref="I177:M177"/>
    <mergeCell ref="E180:H180"/>
    <mergeCell ref="I180:M180"/>
    <mergeCell ref="E181:H181"/>
    <mergeCell ref="I181:M181"/>
    <mergeCell ref="E182:H182"/>
    <mergeCell ref="I182:M182"/>
    <mergeCell ref="E183:H183"/>
    <mergeCell ref="I183:M183"/>
    <mergeCell ref="E187:H187"/>
    <mergeCell ref="I187:L187"/>
    <mergeCell ref="E188:H188"/>
    <mergeCell ref="I188:L188"/>
    <mergeCell ref="E189:H189"/>
    <mergeCell ref="I189:L189"/>
    <mergeCell ref="E192:U192"/>
    <mergeCell ref="E193:J193"/>
    <mergeCell ref="L193:O193"/>
    <mergeCell ref="P193:R193"/>
    <mergeCell ref="E194:J194"/>
    <mergeCell ref="E195:J195"/>
    <mergeCell ref="L195:O195"/>
    <mergeCell ref="P195:R195"/>
    <mergeCell ref="E196:J196"/>
    <mergeCell ref="L196:O196"/>
    <mergeCell ref="P196:Q196"/>
    <mergeCell ref="E197:J197"/>
    <mergeCell ref="L197:O197"/>
    <mergeCell ref="P197:Q197"/>
    <mergeCell ref="E198:J198"/>
    <mergeCell ref="L198:O198"/>
    <mergeCell ref="P198:Q198"/>
    <mergeCell ref="I200:M200"/>
    <mergeCell ref="I202:M202"/>
    <mergeCell ref="O202:R202"/>
    <mergeCell ref="I204:M204"/>
    <mergeCell ref="I206:M206"/>
    <mergeCell ref="J207:U207"/>
    <mergeCell ref="E209:J209"/>
    <mergeCell ref="K209:M209"/>
    <mergeCell ref="N209:Q209"/>
    <mergeCell ref="G210:J210"/>
    <mergeCell ref="K210:M210"/>
    <mergeCell ref="N210:Q210"/>
    <mergeCell ref="G211:J211"/>
    <mergeCell ref="K211:M211"/>
    <mergeCell ref="N211:Q211"/>
    <mergeCell ref="G212:J212"/>
    <mergeCell ref="K212:M212"/>
    <mergeCell ref="N212:Q212"/>
    <mergeCell ref="G213:J213"/>
    <mergeCell ref="K213:M213"/>
    <mergeCell ref="N213:Q213"/>
    <mergeCell ref="G214:J214"/>
    <mergeCell ref="K214:M214"/>
    <mergeCell ref="N214:Q214"/>
    <mergeCell ref="G215:J215"/>
    <mergeCell ref="K215:M215"/>
    <mergeCell ref="N215:Q215"/>
    <mergeCell ref="G216:J216"/>
    <mergeCell ref="K216:M216"/>
    <mergeCell ref="N216:Q216"/>
    <mergeCell ref="G217:J217"/>
    <mergeCell ref="K217:M217"/>
    <mergeCell ref="N217:Q217"/>
    <mergeCell ref="G218:J218"/>
    <mergeCell ref="K218:M218"/>
    <mergeCell ref="N218:Q218"/>
    <mergeCell ref="G219:J219"/>
    <mergeCell ref="K219:M219"/>
    <mergeCell ref="N219:Q219"/>
    <mergeCell ref="G220:J220"/>
    <mergeCell ref="K220:M220"/>
    <mergeCell ref="N220:Q220"/>
    <mergeCell ref="F221:J221"/>
    <mergeCell ref="K221:M221"/>
    <mergeCell ref="N221:Q221"/>
    <mergeCell ref="F222:J222"/>
    <mergeCell ref="K222:M222"/>
    <mergeCell ref="N222:Q222"/>
    <mergeCell ref="F223:J223"/>
    <mergeCell ref="K223:M223"/>
    <mergeCell ref="N223:Q223"/>
    <mergeCell ref="F224:J224"/>
    <mergeCell ref="K224:M224"/>
    <mergeCell ref="N224:Q224"/>
    <mergeCell ref="F225:J225"/>
    <mergeCell ref="K225:M225"/>
    <mergeCell ref="N225:Q225"/>
    <mergeCell ref="E226:J226"/>
    <mergeCell ref="K226:M226"/>
    <mergeCell ref="N226:Q226"/>
    <mergeCell ref="E227:J227"/>
    <mergeCell ref="K227:M227"/>
    <mergeCell ref="N227:Q227"/>
    <mergeCell ref="E228:J228"/>
    <mergeCell ref="K228:M228"/>
    <mergeCell ref="N228:Q228"/>
    <mergeCell ref="E229:J229"/>
    <mergeCell ref="K229:M229"/>
    <mergeCell ref="N229:Q229"/>
    <mergeCell ref="E233:H233"/>
    <mergeCell ref="I233:M233"/>
    <mergeCell ref="E234:H234"/>
    <mergeCell ref="I234:M234"/>
    <mergeCell ref="E235:H235"/>
    <mergeCell ref="I235:M235"/>
    <mergeCell ref="I238:M238"/>
    <mergeCell ref="E239:H239"/>
    <mergeCell ref="I239:M239"/>
    <mergeCell ref="E240:H240"/>
    <mergeCell ref="I240:M240"/>
    <mergeCell ref="E241:H241"/>
    <mergeCell ref="I241:M241"/>
    <mergeCell ref="E242:H242"/>
    <mergeCell ref="I242:M242"/>
    <mergeCell ref="I246:M246"/>
    <mergeCell ref="I248:M248"/>
    <mergeCell ref="P248:U248"/>
    <mergeCell ref="J249:U249"/>
    <mergeCell ref="I250:M250"/>
    <mergeCell ref="P250:U250"/>
    <mergeCell ref="J251:U251"/>
    <mergeCell ref="O252:R252"/>
    <mergeCell ref="E253:H253"/>
    <mergeCell ref="I253:M253"/>
    <mergeCell ref="E254:H254"/>
    <mergeCell ref="I254:M254"/>
    <mergeCell ref="I256:M256"/>
    <mergeCell ref="J257:U257"/>
    <mergeCell ref="I258:M258"/>
    <mergeCell ref="C263:H263"/>
    <mergeCell ref="I266:M266"/>
    <mergeCell ref="O266:Q266"/>
    <mergeCell ref="E267:H267"/>
    <mergeCell ref="I268:M268"/>
    <mergeCell ref="O268:Q268"/>
    <mergeCell ref="E269:H269"/>
    <mergeCell ref="D270:U270"/>
    <mergeCell ref="D271:J271"/>
    <mergeCell ref="K271:N271"/>
    <mergeCell ref="O271:P271"/>
    <mergeCell ref="Q271:U271"/>
    <mergeCell ref="E272:J272"/>
    <mergeCell ref="K272:N272"/>
    <mergeCell ref="O272:P272"/>
    <mergeCell ref="Q272:U272"/>
    <mergeCell ref="E273:J273"/>
    <mergeCell ref="K273:N273"/>
    <mergeCell ref="O273:P273"/>
    <mergeCell ref="Q273:U273"/>
    <mergeCell ref="E274:J274"/>
    <mergeCell ref="K274:N274"/>
    <mergeCell ref="O274:P274"/>
    <mergeCell ref="Q274:U274"/>
    <mergeCell ref="E275:J275"/>
    <mergeCell ref="K275:N275"/>
    <mergeCell ref="O275:P275"/>
    <mergeCell ref="Q275:U275"/>
    <mergeCell ref="E276:J276"/>
    <mergeCell ref="K276:N276"/>
    <mergeCell ref="O276:P276"/>
    <mergeCell ref="Q276:U276"/>
    <mergeCell ref="E277:J277"/>
    <mergeCell ref="K277:N277"/>
    <mergeCell ref="O277:P277"/>
    <mergeCell ref="Q277:U277"/>
    <mergeCell ref="D278:J278"/>
    <mergeCell ref="K278:N278"/>
    <mergeCell ref="O278:P278"/>
    <mergeCell ref="Q278:U278"/>
    <mergeCell ref="C283:H283"/>
    <mergeCell ref="D286:N286"/>
    <mergeCell ref="O286:R286"/>
    <mergeCell ref="E287:N287"/>
    <mergeCell ref="O287:Q287"/>
    <mergeCell ref="E288:N288"/>
    <mergeCell ref="O288:Q288"/>
    <mergeCell ref="E289:N289"/>
    <mergeCell ref="O289:Q289"/>
    <mergeCell ref="E290:N290"/>
    <mergeCell ref="O290:Q290"/>
    <mergeCell ref="E291:N291"/>
    <mergeCell ref="O291:Q291"/>
    <mergeCell ref="E292:N292"/>
    <mergeCell ref="O292:Q292"/>
    <mergeCell ref="E293:N293"/>
    <mergeCell ref="O293:Q293"/>
    <mergeCell ref="E294:N294"/>
    <mergeCell ref="O294:Q294"/>
    <mergeCell ref="E295:N295"/>
    <mergeCell ref="O295:Q295"/>
    <mergeCell ref="E296:N296"/>
    <mergeCell ref="O296:Q296"/>
    <mergeCell ref="E297:N297"/>
    <mergeCell ref="O297:Q297"/>
    <mergeCell ref="E298:N298"/>
    <mergeCell ref="O298:Q298"/>
    <mergeCell ref="E299:N299"/>
    <mergeCell ref="O299:Q299"/>
    <mergeCell ref="F300:N300"/>
    <mergeCell ref="O300:Q300"/>
    <mergeCell ref="F301:N301"/>
    <mergeCell ref="O301:Q301"/>
    <mergeCell ref="F302:N302"/>
    <mergeCell ref="O302:Q302"/>
    <mergeCell ref="F303:N303"/>
    <mergeCell ref="O303:Q303"/>
    <mergeCell ref="F304:N304"/>
    <mergeCell ref="O304:Q304"/>
    <mergeCell ref="F305:N305"/>
    <mergeCell ref="O305:Q305"/>
    <mergeCell ref="F306:N306"/>
    <mergeCell ref="O306:Q306"/>
    <mergeCell ref="F307:N307"/>
    <mergeCell ref="O307:Q307"/>
    <mergeCell ref="F308:N308"/>
    <mergeCell ref="O308:Q308"/>
    <mergeCell ref="F309:N309"/>
    <mergeCell ref="O309:Q309"/>
    <mergeCell ref="F310:N310"/>
    <mergeCell ref="O310:Q310"/>
    <mergeCell ref="E311:N311"/>
    <mergeCell ref="O311:Q311"/>
    <mergeCell ref="E312:N312"/>
    <mergeCell ref="O312:Q312"/>
    <mergeCell ref="E313:N313"/>
    <mergeCell ref="O313:Q313"/>
    <mergeCell ref="E314:N314"/>
    <mergeCell ref="O314:Q314"/>
    <mergeCell ref="E315:N315"/>
    <mergeCell ref="O315:Q315"/>
    <mergeCell ref="E316:N316"/>
    <mergeCell ref="O316:Q316"/>
    <mergeCell ref="E317:N317"/>
    <mergeCell ref="O317:Q317"/>
    <mergeCell ref="E318:N318"/>
    <mergeCell ref="O318:Q318"/>
    <mergeCell ref="C323:I323"/>
    <mergeCell ref="E326:U326"/>
    <mergeCell ref="E327:I327"/>
    <mergeCell ref="J327:M327"/>
    <mergeCell ref="N327:R327"/>
    <mergeCell ref="E328:I328"/>
    <mergeCell ref="J328:M328"/>
    <mergeCell ref="N328:R328"/>
    <mergeCell ref="E329:I329"/>
    <mergeCell ref="J329:M329"/>
    <mergeCell ref="N329:R329"/>
    <mergeCell ref="E330:I330"/>
    <mergeCell ref="J330:M330"/>
    <mergeCell ref="N330:R330"/>
    <mergeCell ref="E331:I331"/>
    <mergeCell ref="J331:M331"/>
    <mergeCell ref="N331:R331"/>
    <mergeCell ref="E332:I332"/>
    <mergeCell ref="J332:M332"/>
    <mergeCell ref="N332:R332"/>
    <mergeCell ref="E333:I333"/>
    <mergeCell ref="J333:M333"/>
    <mergeCell ref="N333:R333"/>
    <mergeCell ref="E336:U336"/>
    <mergeCell ref="E337:J337"/>
    <mergeCell ref="M337:O337"/>
    <mergeCell ref="P337:U337"/>
    <mergeCell ref="F338:J338"/>
    <mergeCell ref="F339:J339"/>
    <mergeCell ref="F340:J340"/>
    <mergeCell ref="F341:J341"/>
    <mergeCell ref="F342:J342"/>
    <mergeCell ref="F343:J343"/>
    <mergeCell ref="F344:J344"/>
    <mergeCell ref="F345:J345"/>
    <mergeCell ref="F346:J346"/>
    <mergeCell ref="F347:J347"/>
    <mergeCell ref="F348:J348"/>
    <mergeCell ref="F349:J349"/>
    <mergeCell ref="F350:J350"/>
    <mergeCell ref="F351:J351"/>
    <mergeCell ref="F352:J352"/>
    <mergeCell ref="F353:J353"/>
    <mergeCell ref="F354:J354"/>
    <mergeCell ref="F355:J355"/>
    <mergeCell ref="F356:J356"/>
    <mergeCell ref="F357:J357"/>
    <mergeCell ref="F358:J358"/>
    <mergeCell ref="F359:J359"/>
    <mergeCell ref="F360:J360"/>
    <mergeCell ref="F361:J361"/>
    <mergeCell ref="F362:J362"/>
    <mergeCell ref="F363:J363"/>
    <mergeCell ref="F364:J364"/>
    <mergeCell ref="F365:J365"/>
    <mergeCell ref="F366:J366"/>
    <mergeCell ref="F367:J367"/>
    <mergeCell ref="F368:J368"/>
    <mergeCell ref="F369:J369"/>
    <mergeCell ref="F370:J370"/>
    <mergeCell ref="F371:J371"/>
    <mergeCell ref="H372:J372"/>
    <mergeCell ref="E373:J373"/>
    <mergeCell ref="M373:O373"/>
    <mergeCell ref="P373:U373"/>
    <mergeCell ref="F374:J374"/>
    <mergeCell ref="F375:J375"/>
    <mergeCell ref="F376:J376"/>
    <mergeCell ref="F377:J377"/>
    <mergeCell ref="M377:O377"/>
    <mergeCell ref="P377:U377"/>
    <mergeCell ref="I382:N382"/>
    <mergeCell ref="K197:K198"/>
    <mergeCell ref="F210:F213"/>
    <mergeCell ref="E338:E340"/>
    <mergeCell ref="L338:L340"/>
    <mergeCell ref="M338:O340"/>
    <mergeCell ref="P338:U340"/>
    <mergeCell ref="E374:E376"/>
    <mergeCell ref="L374:L376"/>
    <mergeCell ref="M374:O376"/>
    <mergeCell ref="P374:U376"/>
    <mergeCell ref="E210:E225"/>
    <mergeCell ref="F214:F220"/>
    <mergeCell ref="E300:E310"/>
    <mergeCell ref="E341:E350"/>
    <mergeCell ref="L341:L350"/>
    <mergeCell ref="M341:O350"/>
    <mergeCell ref="P341:U350"/>
    <mergeCell ref="E351:E372"/>
    <mergeCell ref="L351:L372"/>
    <mergeCell ref="M351:O372"/>
    <mergeCell ref="P351:U372"/>
  </mergeCells>
  <phoneticPr fontId="7"/>
  <conditionalFormatting sqref="I20:M20">
    <cfRule type="expression" dxfId="188" priority="189" stopIfTrue="1">
      <formula>ISBLANK($I20)</formula>
    </cfRule>
  </conditionalFormatting>
  <conditionalFormatting sqref="I22:U22">
    <cfRule type="expression" dxfId="187" priority="188" stopIfTrue="1">
      <formula>AND(I22&lt;&gt;"",OR(ISERROR(FIND("@"&amp;LEFT(I22,3)&amp;"@",都道府県3))=FALSE,ISERROR(FIND("@"&amp;LEFT(I22,4)&amp;"@",都道府県4))=FALSE))=FALSE</formula>
    </cfRule>
  </conditionalFormatting>
  <conditionalFormatting sqref="I24:U24">
    <cfRule type="expression" dxfId="186" priority="187" stopIfTrue="1">
      <formula>ISBLANK($I24)</formula>
    </cfRule>
  </conditionalFormatting>
  <conditionalFormatting sqref="I26:U26">
    <cfRule type="expression" dxfId="185" priority="186" stopIfTrue="1">
      <formula>ISBLANK($I26)</formula>
    </cfRule>
  </conditionalFormatting>
  <conditionalFormatting sqref="I28:U28">
    <cfRule type="expression" dxfId="184" priority="185" stopIfTrue="1">
      <formula>ISBLANK($I28)</formula>
    </cfRule>
  </conditionalFormatting>
  <conditionalFormatting sqref="I30:U30">
    <cfRule type="expression" dxfId="183" priority="184" stopIfTrue="1">
      <formula>ISBLANK($I30)</formula>
    </cfRule>
  </conditionalFormatting>
  <conditionalFormatting sqref="I32:U32">
    <cfRule type="expression" dxfId="182" priority="183" stopIfTrue="1">
      <formula>ISBLANK($I32)</formula>
    </cfRule>
  </conditionalFormatting>
  <conditionalFormatting sqref="I34:M34">
    <cfRule type="expression" dxfId="181" priority="182" stopIfTrue="1">
      <formula>NOT(AND(I34&lt;&gt;"",ISNUMBER(VALUE(SUBSTITUTE(I34,"-","")))))</formula>
    </cfRule>
  </conditionalFormatting>
  <conditionalFormatting sqref="I36:M36">
    <cfRule type="expression" dxfId="180" priority="181" stopIfTrue="1">
      <formula>AND(I36&lt;&gt;"",NOT(ISNUMBER(VALUE(SUBSTITUTE(I36,"-","")))))</formula>
    </cfRule>
  </conditionalFormatting>
  <conditionalFormatting sqref="I40:M40">
    <cfRule type="expression" dxfId="179" priority="180" stopIfTrue="1">
      <formula>AND($I40&lt;&gt;"一致する",$I40&lt;&gt;"一致しない")</formula>
    </cfRule>
  </conditionalFormatting>
  <conditionalFormatting sqref="I63:M63">
    <cfRule type="expression" dxfId="178" priority="179" stopIfTrue="1">
      <formula>AND(I63&lt;&gt;"しない",I63&lt;&gt;"する")</formula>
    </cfRule>
  </conditionalFormatting>
  <conditionalFormatting sqref="I69:M69">
    <cfRule type="expression" dxfId="177" priority="178" stopIfTrue="1">
      <formula>OR(AND($I63="する",ISBLANK($I69)),AND($I63="しない",NOT(ISBLANK($I69))))</formula>
    </cfRule>
  </conditionalFormatting>
  <conditionalFormatting sqref="I71:U71">
    <cfRule type="expression" dxfId="176" priority="177" stopIfTrue="1">
      <formula>OR(AND($I63="する",AND(I71&lt;&gt;"",OR(ISERROR(FIND("@"&amp;LEFT(I71,3)&amp;"@",都道府県3))=FALSE,ISERROR(FIND("@"&amp;LEFT(I71,4)&amp;"@",都道府県4))=FALSE))=FALSE),AND($I63="しない",NOT(ISBLANK($I71))))</formula>
    </cfRule>
  </conditionalFormatting>
  <conditionalFormatting sqref="I73:U73">
    <cfRule type="expression" dxfId="175" priority="176" stopIfTrue="1">
      <formula>OR(AND($I63="する",ISBLANK($I73)),AND($I63="しない",NOT(ISBLANK($I73))))</formula>
    </cfRule>
  </conditionalFormatting>
  <conditionalFormatting sqref="I75:U75">
    <cfRule type="expression" dxfId="174" priority="175" stopIfTrue="1">
      <formula>OR(AND($I63="する",ISBLANK($I75)),AND($I63="しない",NOT(ISBLANK($I75))))</formula>
    </cfRule>
  </conditionalFormatting>
  <conditionalFormatting sqref="I77:U77">
    <cfRule type="expression" dxfId="173" priority="174" stopIfTrue="1">
      <formula>OR(AND($I63="する",ISBLANK($I77)),AND($I63="しない",NOT(ISBLANK($I77))))</formula>
    </cfRule>
  </conditionalFormatting>
  <conditionalFormatting sqref="I79:U79">
    <cfRule type="expression" dxfId="172" priority="173" stopIfTrue="1">
      <formula>OR(AND($I63="する",ISBLANK($I79)),AND($I63="しない",NOT(ISBLANK($I79))))</formula>
    </cfRule>
  </conditionalFormatting>
  <conditionalFormatting sqref="I81:U81">
    <cfRule type="expression" dxfId="171" priority="172" stopIfTrue="1">
      <formula>OR(AND($I63="する",ISBLANK($I81)),AND($I63="しない",NOT(ISBLANK($I81))))</formula>
    </cfRule>
  </conditionalFormatting>
  <conditionalFormatting sqref="I83:M83">
    <cfRule type="expression" dxfId="170" priority="171" stopIfTrue="1">
      <formula>OR(AND($I63="する",NOT(AND(I83&lt;&gt;"",ISNUMBER(VALUE(SUBSTITUTE(I83,"-","")))))),AND($I63="しない",NOT(ISBLANK($I83))))</formula>
    </cfRule>
  </conditionalFormatting>
  <conditionalFormatting sqref="I85:M85">
    <cfRule type="expression" dxfId="169" priority="170" stopIfTrue="1">
      <formula>OR(AND($I63="する",AND(I85&lt;&gt;"",NOT(ISNUMBER(VALUE(SUBSTITUTE(I85,"-","")))))),AND($I63="しない",NOT(ISBLANK($I85))))</formula>
    </cfRule>
  </conditionalFormatting>
  <conditionalFormatting sqref="I87:U87">
    <cfRule type="expression" dxfId="168" priority="169" stopIfTrue="1">
      <formula>AND(I63="しない",NOT(ISBLANK($I87)))</formula>
    </cfRule>
  </conditionalFormatting>
  <conditionalFormatting sqref="I118:M118">
    <cfRule type="expression" dxfId="167" priority="168" stopIfTrue="1">
      <formula>AND(I118&lt;&gt;"",NOT(ISNUMBER(VALUE(SUBSTITUTE(I118,"-","")))))</formula>
    </cfRule>
  </conditionalFormatting>
  <conditionalFormatting sqref="I120:M120">
    <cfRule type="expression" dxfId="166" priority="167" stopIfTrue="1">
      <formula>AND(I120&lt;&gt;"",NOT(ISNUMBER(VALUE(SUBSTITUTE(I120,"-","")))))</formula>
    </cfRule>
  </conditionalFormatting>
  <conditionalFormatting sqref="I149:M149">
    <cfRule type="expression" dxfId="165" priority="166" stopIfTrue="1">
      <formula>AND(I149&lt;&gt;"しない",I149&lt;&gt;"する")</formula>
    </cfRule>
  </conditionalFormatting>
  <conditionalFormatting sqref="I151:M151">
    <cfRule type="expression" dxfId="164" priority="165" stopIfTrue="1">
      <formula>AND($I149="する",ISBLANK($I151))</formula>
    </cfRule>
  </conditionalFormatting>
  <conditionalFormatting sqref="I153:U153">
    <cfRule type="expression" dxfId="163" priority="164" stopIfTrue="1">
      <formula>AND($I149="する",ISBLANK($I153))</formula>
    </cfRule>
  </conditionalFormatting>
  <conditionalFormatting sqref="I155:U155">
    <cfRule type="expression" dxfId="162" priority="163" stopIfTrue="1">
      <formula>AND($I149="する",ISBLANK($I155))</formula>
    </cfRule>
  </conditionalFormatting>
  <conditionalFormatting sqref="I157:U157">
    <cfRule type="expression" dxfId="161" priority="162" stopIfTrue="1">
      <formula>AND($I149="する",ISBLANK($I157))</formula>
    </cfRule>
  </conditionalFormatting>
  <conditionalFormatting sqref="I159:M159">
    <cfRule type="expression" dxfId="160" priority="161" stopIfTrue="1">
      <formula>AND($I149="する",NOT(AND(I159&lt;&gt;"",ISNUMBER(VALUE(SUBSTITUTE(I159,"-",""))))))</formula>
    </cfRule>
  </conditionalFormatting>
  <conditionalFormatting sqref="I161:M161">
    <cfRule type="expression" dxfId="159" priority="160" stopIfTrue="1">
      <formula>AND($I149="する",AND(I161&lt;&gt;"",NOT(ISNUMBER(VALUE(SUBSTITUTE(I161,"-",""))))))</formula>
    </cfRule>
  </conditionalFormatting>
  <conditionalFormatting sqref="K194">
    <cfRule type="expression" dxfId="158" priority="159" stopIfTrue="1">
      <formula>$A$193&lt;&gt;0</formula>
    </cfRule>
  </conditionalFormatting>
  <conditionalFormatting sqref="K195">
    <cfRule type="expression" dxfId="157" priority="158" stopIfTrue="1">
      <formula>$A$193&lt;&gt;0</formula>
    </cfRule>
  </conditionalFormatting>
  <conditionalFormatting sqref="L195:O195">
    <cfRule type="expression" dxfId="156" priority="157" stopIfTrue="1">
      <formula>AND($K195="○",ISBLANK($L195))</formula>
    </cfRule>
  </conditionalFormatting>
  <conditionalFormatting sqref="K196">
    <cfRule type="expression" dxfId="155" priority="156" stopIfTrue="1">
      <formula>$A$193&lt;&gt;0</formula>
    </cfRule>
  </conditionalFormatting>
  <conditionalFormatting sqref="L196:O196">
    <cfRule type="expression" dxfId="154" priority="155" stopIfTrue="1">
      <formula>AND($K196="○",ISBLANK($L196))</formula>
    </cfRule>
  </conditionalFormatting>
  <conditionalFormatting sqref="K197:K198">
    <cfRule type="expression" dxfId="153" priority="154" stopIfTrue="1">
      <formula>$A$193&lt;&gt;0</formula>
    </cfRule>
  </conditionalFormatting>
  <conditionalFormatting sqref="L197:O197">
    <cfRule type="expression" dxfId="152" priority="153" stopIfTrue="1">
      <formula>AND($K$197="○",ISBLANK($L197))</formula>
    </cfRule>
  </conditionalFormatting>
  <conditionalFormatting sqref="P197:Q197">
    <cfRule type="expression" dxfId="151" priority="152" stopIfTrue="1">
      <formula>AND($K$197="○",ISBLANK($P197))</formula>
    </cfRule>
  </conditionalFormatting>
  <conditionalFormatting sqref="I200:M200">
    <cfRule type="expression" dxfId="150" priority="151" stopIfTrue="1">
      <formula>ISBLANK($I200)</formula>
    </cfRule>
  </conditionalFormatting>
  <conditionalFormatting sqref="I206:M206">
    <cfRule type="expression" dxfId="149" priority="150" stopIfTrue="1">
      <formula>ISBLANK($I206)</formula>
    </cfRule>
  </conditionalFormatting>
  <conditionalFormatting sqref="K210:M210">
    <cfRule type="expression" dxfId="148" priority="149" stopIfTrue="1">
      <formula>ISBLANK($K210)</formula>
    </cfRule>
  </conditionalFormatting>
  <conditionalFormatting sqref="N210:Q210">
    <cfRule type="expression" dxfId="147" priority="148" stopIfTrue="1">
      <formula>AND(I63="する",ISBLANK($N210))</formula>
    </cfRule>
  </conditionalFormatting>
  <conditionalFormatting sqref="K211:M211">
    <cfRule type="expression" dxfId="146" priority="147" stopIfTrue="1">
      <formula>ISBLANK($K211)</formula>
    </cfRule>
  </conditionalFormatting>
  <conditionalFormatting sqref="N211:Q211">
    <cfRule type="expression" dxfId="145" priority="146" stopIfTrue="1">
      <formula>AND(I63="する",ISBLANK($N211))</formula>
    </cfRule>
  </conditionalFormatting>
  <conditionalFormatting sqref="K212:M212">
    <cfRule type="expression" dxfId="144" priority="145" stopIfTrue="1">
      <formula>ISBLANK($K212)</formula>
    </cfRule>
  </conditionalFormatting>
  <conditionalFormatting sqref="N212:Q212">
    <cfRule type="expression" dxfId="143" priority="144" stopIfTrue="1">
      <formula>AND(I63="する",ISBLANK($N212))</formula>
    </cfRule>
  </conditionalFormatting>
  <conditionalFormatting sqref="K214:M214">
    <cfRule type="expression" dxfId="142" priority="143" stopIfTrue="1">
      <formula>ISBLANK($K214)</formula>
    </cfRule>
  </conditionalFormatting>
  <conditionalFormatting sqref="N214:Q214">
    <cfRule type="expression" dxfId="141" priority="142" stopIfTrue="1">
      <formula>AND(I63="する",ISBLANK($N214))</formula>
    </cfRule>
  </conditionalFormatting>
  <conditionalFormatting sqref="K215:M215">
    <cfRule type="expression" dxfId="140" priority="141" stopIfTrue="1">
      <formula>ISBLANK($K215)</formula>
    </cfRule>
  </conditionalFormatting>
  <conditionalFormatting sqref="N215:Q215">
    <cfRule type="expression" dxfId="139" priority="140" stopIfTrue="1">
      <formula>AND(I63="する",ISBLANK($N215))</formula>
    </cfRule>
  </conditionalFormatting>
  <conditionalFormatting sqref="K216:M216">
    <cfRule type="expression" dxfId="138" priority="139" stopIfTrue="1">
      <formula>ISBLANK($K216)</formula>
    </cfRule>
  </conditionalFormatting>
  <conditionalFormatting sqref="N216:Q216">
    <cfRule type="expression" dxfId="137" priority="138" stopIfTrue="1">
      <formula>AND(I63="する",ISBLANK($N216))</formula>
    </cfRule>
  </conditionalFormatting>
  <conditionalFormatting sqref="K217:M217">
    <cfRule type="expression" dxfId="136" priority="137" stopIfTrue="1">
      <formula>ISBLANK($K217)</formula>
    </cfRule>
  </conditionalFormatting>
  <conditionalFormatting sqref="N217:Q217">
    <cfRule type="expression" dxfId="135" priority="136" stopIfTrue="1">
      <formula>AND(I63="する",ISBLANK($N217))</formula>
    </cfRule>
  </conditionalFormatting>
  <conditionalFormatting sqref="K218:M218">
    <cfRule type="expression" dxfId="134" priority="135" stopIfTrue="1">
      <formula>ISBLANK($K218)</formula>
    </cfRule>
  </conditionalFormatting>
  <conditionalFormatting sqref="N218:Q218">
    <cfRule type="expression" dxfId="133" priority="134" stopIfTrue="1">
      <formula>AND(I63="する",ISBLANK($N218))</formula>
    </cfRule>
  </conditionalFormatting>
  <conditionalFormatting sqref="K219:M219">
    <cfRule type="expression" dxfId="132" priority="133" stopIfTrue="1">
      <formula>ISBLANK($K219)</formula>
    </cfRule>
  </conditionalFormatting>
  <conditionalFormatting sqref="N219:Q219">
    <cfRule type="expression" dxfId="131" priority="132" stopIfTrue="1">
      <formula>AND(I63="する",ISBLANK($N219))</formula>
    </cfRule>
  </conditionalFormatting>
  <conditionalFormatting sqref="K221:M221">
    <cfRule type="expression" dxfId="130" priority="131" stopIfTrue="1">
      <formula>ISBLANK($K221)</formula>
    </cfRule>
  </conditionalFormatting>
  <conditionalFormatting sqref="N221:Q221">
    <cfRule type="expression" dxfId="129" priority="130" stopIfTrue="1">
      <formula>AND(I63="する",ISBLANK($N221))</formula>
    </cfRule>
  </conditionalFormatting>
  <conditionalFormatting sqref="K222:M222">
    <cfRule type="expression" dxfId="128" priority="129" stopIfTrue="1">
      <formula>ISBLANK($K222)</formula>
    </cfRule>
  </conditionalFormatting>
  <conditionalFormatting sqref="N222:Q222">
    <cfRule type="expression" dxfId="127" priority="128" stopIfTrue="1">
      <formula>AND(I63="する",ISBLANK($N222))</formula>
    </cfRule>
  </conditionalFormatting>
  <conditionalFormatting sqref="K223:M223">
    <cfRule type="expression" dxfId="126" priority="127" stopIfTrue="1">
      <formula>ISBLANK($K223)</formula>
    </cfRule>
  </conditionalFormatting>
  <conditionalFormatting sqref="N223:Q223">
    <cfRule type="expression" dxfId="125" priority="126" stopIfTrue="1">
      <formula>AND(I63="する",ISBLANK($N223))</formula>
    </cfRule>
  </conditionalFormatting>
  <conditionalFormatting sqref="K224:M224">
    <cfRule type="expression" dxfId="124" priority="125" stopIfTrue="1">
      <formula>ISBLANK($K224)</formula>
    </cfRule>
  </conditionalFormatting>
  <conditionalFormatting sqref="N224:Q224">
    <cfRule type="expression" dxfId="123" priority="124" stopIfTrue="1">
      <formula>AND(I63="する",ISBLANK($N224))</formula>
    </cfRule>
  </conditionalFormatting>
  <conditionalFormatting sqref="K225:M225">
    <cfRule type="expression" dxfId="122" priority="123" stopIfTrue="1">
      <formula>ISBLANK($K225)</formula>
    </cfRule>
  </conditionalFormatting>
  <conditionalFormatting sqref="N225:Q225">
    <cfRule type="expression" dxfId="121" priority="122" stopIfTrue="1">
      <formula>AND(I63="する",ISBLANK($N225))</formula>
    </cfRule>
  </conditionalFormatting>
  <conditionalFormatting sqref="K227:M227">
    <cfRule type="expression" dxfId="120" priority="121" stopIfTrue="1">
      <formula>OR(ISBLANK($K227),K227&gt;K226)</formula>
    </cfRule>
  </conditionalFormatting>
  <conditionalFormatting sqref="N227:Q227">
    <cfRule type="expression" dxfId="119" priority="120" stopIfTrue="1">
      <formula>OR(AND(I63="する",ISBLANK($N227)),N227&gt;N226)</formula>
    </cfRule>
  </conditionalFormatting>
  <conditionalFormatting sqref="K228:M228">
    <cfRule type="expression" dxfId="118" priority="119" stopIfTrue="1">
      <formula>ISBLANK($K228)</formula>
    </cfRule>
  </conditionalFormatting>
  <conditionalFormatting sqref="N228:Q228">
    <cfRule type="expression" dxfId="117" priority="118" stopIfTrue="1">
      <formula>AND(I63="する",ISBLANK($N228))</formula>
    </cfRule>
  </conditionalFormatting>
  <conditionalFormatting sqref="I246:M246">
    <cfRule type="expression" dxfId="116" priority="117" stopIfTrue="1">
      <formula>AND(所在地,ISBLANK(I246))</formula>
    </cfRule>
  </conditionalFormatting>
  <conditionalFormatting sqref="I248:M248">
    <cfRule type="expression" dxfId="115" priority="116" stopIfTrue="1">
      <formula>AND(所在地,ISBLANK(I248))</formula>
    </cfRule>
  </conditionalFormatting>
  <conditionalFormatting sqref="P248:U248">
    <cfRule type="expression" dxfId="114" priority="115" stopIfTrue="1">
      <formula>AND(所在地,I248="その他",ISBLANK(P248))</formula>
    </cfRule>
  </conditionalFormatting>
  <conditionalFormatting sqref="I250:M250">
    <cfRule type="expression" dxfId="113" priority="114" stopIfTrue="1">
      <formula>AND(所在地,ISBLANK(I250))</formula>
    </cfRule>
  </conditionalFormatting>
  <conditionalFormatting sqref="P250:U250">
    <cfRule type="expression" dxfId="112" priority="113" stopIfTrue="1">
      <formula>AND(所在地,I250="その他",ISBLANK(P250))</formula>
    </cfRule>
  </conditionalFormatting>
  <conditionalFormatting sqref="I253:M253">
    <cfRule type="expression" dxfId="111" priority="112" stopIfTrue="1">
      <formula>AND(所在地,ISBLANK(I253))</formula>
    </cfRule>
  </conditionalFormatting>
  <conditionalFormatting sqref="I254:M254">
    <cfRule type="expression" dxfId="110" priority="111" stopIfTrue="1">
      <formula>AND(所在地,ISBLANK(I254))</formula>
    </cfRule>
  </conditionalFormatting>
  <conditionalFormatting sqref="I256:M256">
    <cfRule type="expression" dxfId="109" priority="110" stopIfTrue="1">
      <formula>AND(所在地,ISBLANK(I256))</formula>
    </cfRule>
  </conditionalFormatting>
  <conditionalFormatting sqref="I258:M258">
    <cfRule type="expression" dxfId="108" priority="109" stopIfTrue="1">
      <formula>AND(所在地,ISBLANK(I258))</formula>
    </cfRule>
  </conditionalFormatting>
  <conditionalFormatting sqref="I266:M266">
    <cfRule type="expression" dxfId="107" priority="108" stopIfTrue="1">
      <formula>ISBLANK($I266)</formula>
    </cfRule>
  </conditionalFormatting>
  <conditionalFormatting sqref="O266:Q266">
    <cfRule type="expression" dxfId="106" priority="107" stopIfTrue="1">
      <formula>ISBLANK($O266)</formula>
    </cfRule>
  </conditionalFormatting>
  <conditionalFormatting sqref="I268:M268">
    <cfRule type="expression" dxfId="105" priority="106" stopIfTrue="1">
      <formula>ISBLANK($I268)</formula>
    </cfRule>
  </conditionalFormatting>
  <conditionalFormatting sqref="O268:Q268">
    <cfRule type="expression" dxfId="104" priority="105" stopIfTrue="1">
      <formula>ISBLANK($O268)</formula>
    </cfRule>
  </conditionalFormatting>
  <conditionalFormatting sqref="K272:N272">
    <cfRule type="expression" dxfId="103" priority="104" stopIfTrue="1">
      <formula>ISBLANK($K272)</formula>
    </cfRule>
  </conditionalFormatting>
  <conditionalFormatting sqref="O272:P272">
    <cfRule type="expression" dxfId="102" priority="103" stopIfTrue="1">
      <formula>ISBLANK($O272)</formula>
    </cfRule>
  </conditionalFormatting>
  <conditionalFormatting sqref="Q272:U272">
    <cfRule type="expression" dxfId="101" priority="102" stopIfTrue="1">
      <formula>ISBLANK($Q272)</formula>
    </cfRule>
  </conditionalFormatting>
  <conditionalFormatting sqref="K273:N273">
    <cfRule type="expression" dxfId="100" priority="101" stopIfTrue="1">
      <formula>ISBLANK($K273)</formula>
    </cfRule>
  </conditionalFormatting>
  <conditionalFormatting sqref="O273:P273">
    <cfRule type="expression" dxfId="99" priority="100" stopIfTrue="1">
      <formula>ISBLANK($O273)</formula>
    </cfRule>
  </conditionalFormatting>
  <conditionalFormatting sqref="Q273:U273">
    <cfRule type="expression" dxfId="98" priority="99" stopIfTrue="1">
      <formula>ISBLANK($Q273)</formula>
    </cfRule>
  </conditionalFormatting>
  <conditionalFormatting sqref="K274:N274">
    <cfRule type="expression" dxfId="97" priority="98" stopIfTrue="1">
      <formula>ISBLANK($K274)</formula>
    </cfRule>
  </conditionalFormatting>
  <conditionalFormatting sqref="O274:P274">
    <cfRule type="expression" dxfId="96" priority="97" stopIfTrue="1">
      <formula>ISBLANK($O274)</formula>
    </cfRule>
  </conditionalFormatting>
  <conditionalFormatting sqref="Q274:U274">
    <cfRule type="expression" dxfId="95" priority="96" stopIfTrue="1">
      <formula>ISBLANK($Q274)</formula>
    </cfRule>
  </conditionalFormatting>
  <conditionalFormatting sqref="K275:N275">
    <cfRule type="expression" dxfId="94" priority="95" stopIfTrue="1">
      <formula>ISBLANK($K275)</formula>
    </cfRule>
  </conditionalFormatting>
  <conditionalFormatting sqref="O275:P275">
    <cfRule type="expression" dxfId="93" priority="94" stopIfTrue="1">
      <formula>ISBLANK($O275)</formula>
    </cfRule>
  </conditionalFormatting>
  <conditionalFormatting sqref="Q275:U275">
    <cfRule type="expression" dxfId="92" priority="93" stopIfTrue="1">
      <formula>ISBLANK($Q275)</formula>
    </cfRule>
  </conditionalFormatting>
  <conditionalFormatting sqref="K276:N276">
    <cfRule type="expression" dxfId="91" priority="92" stopIfTrue="1">
      <formula>ISBLANK($K276)</formula>
    </cfRule>
  </conditionalFormatting>
  <conditionalFormatting sqref="O276:P276">
    <cfRule type="expression" dxfId="90" priority="91" stopIfTrue="1">
      <formula>ISBLANK($O276)</formula>
    </cfRule>
  </conditionalFormatting>
  <conditionalFormatting sqref="Q276:U276">
    <cfRule type="expression" dxfId="89" priority="90" stopIfTrue="1">
      <formula>ISBLANK($Q276)</formula>
    </cfRule>
  </conditionalFormatting>
  <conditionalFormatting sqref="K277:N277">
    <cfRule type="expression" dxfId="88" priority="89" stopIfTrue="1">
      <formula>ISBLANK($K277)</formula>
    </cfRule>
  </conditionalFormatting>
  <conditionalFormatting sqref="O277:P277">
    <cfRule type="expression" dxfId="87" priority="88" stopIfTrue="1">
      <formula>ISBLANK($O277)</formula>
    </cfRule>
  </conditionalFormatting>
  <conditionalFormatting sqref="Q277:U277">
    <cfRule type="expression" dxfId="86" priority="87" stopIfTrue="1">
      <formula>ISBLANK($Q277)</formula>
    </cfRule>
  </conditionalFormatting>
  <conditionalFormatting sqref="O287:Q287">
    <cfRule type="expression" dxfId="85" priority="86" stopIfTrue="1">
      <formula>ISBLANK($O287)</formula>
    </cfRule>
  </conditionalFormatting>
  <conditionalFormatting sqref="O288:Q288">
    <cfRule type="expression" dxfId="84" priority="85" stopIfTrue="1">
      <formula>ISBLANK($O288)</formula>
    </cfRule>
  </conditionalFormatting>
  <conditionalFormatting sqref="O289:Q289">
    <cfRule type="expression" dxfId="83" priority="84" stopIfTrue="1">
      <formula>ISBLANK($O289)</formula>
    </cfRule>
  </conditionalFormatting>
  <conditionalFormatting sqref="O290:Q290">
    <cfRule type="expression" dxfId="82" priority="83" stopIfTrue="1">
      <formula>ISBLANK($O290)</formula>
    </cfRule>
  </conditionalFormatting>
  <conditionalFormatting sqref="O291:Q291">
    <cfRule type="expression" dxfId="81" priority="82" stopIfTrue="1">
      <formula>ISBLANK($O291)</formula>
    </cfRule>
  </conditionalFormatting>
  <conditionalFormatting sqref="O292:Q292">
    <cfRule type="expression" dxfId="80" priority="81" stopIfTrue="1">
      <formula>ISBLANK($O292)</formula>
    </cfRule>
  </conditionalFormatting>
  <conditionalFormatting sqref="O293:Q293">
    <cfRule type="expression" dxfId="79" priority="80" stopIfTrue="1">
      <formula>ISBLANK($O293)</formula>
    </cfRule>
  </conditionalFormatting>
  <conditionalFormatting sqref="O294:Q294">
    <cfRule type="expression" dxfId="78" priority="79" stopIfTrue="1">
      <formula>ISBLANK($O294)</formula>
    </cfRule>
  </conditionalFormatting>
  <conditionalFormatting sqref="O295:Q295">
    <cfRule type="expression" dxfId="77" priority="78" stopIfTrue="1">
      <formula>ISBLANK($O295)</formula>
    </cfRule>
  </conditionalFormatting>
  <conditionalFormatting sqref="O296:Q296">
    <cfRule type="expression" dxfId="76" priority="77" stopIfTrue="1">
      <formula>ISBLANK($O296)</formula>
    </cfRule>
  </conditionalFormatting>
  <conditionalFormatting sqref="O297:Q297">
    <cfRule type="expression" dxfId="75" priority="76" stopIfTrue="1">
      <formula>ISBLANK($O297)</formula>
    </cfRule>
  </conditionalFormatting>
  <conditionalFormatting sqref="O298:Q298">
    <cfRule type="expression" dxfId="74" priority="75" stopIfTrue="1">
      <formula>ISBLANK($O298)</formula>
    </cfRule>
  </conditionalFormatting>
  <conditionalFormatting sqref="O299:Q299">
    <cfRule type="expression" dxfId="73" priority="74" stopIfTrue="1">
      <formula>ISBLANK($O299)</formula>
    </cfRule>
  </conditionalFormatting>
  <conditionalFormatting sqref="O300:Q300">
    <cfRule type="expression" dxfId="72" priority="73" stopIfTrue="1">
      <formula>ISBLANK($O300)</formula>
    </cfRule>
  </conditionalFormatting>
  <conditionalFormatting sqref="O301:Q301">
    <cfRule type="expression" dxfId="71" priority="72" stopIfTrue="1">
      <formula>ISBLANK($O301)</formula>
    </cfRule>
  </conditionalFormatting>
  <conditionalFormatting sqref="O302:Q302">
    <cfRule type="expression" dxfId="70" priority="71" stopIfTrue="1">
      <formula>ISBLANK($O302)</formula>
    </cfRule>
  </conditionalFormatting>
  <conditionalFormatting sqref="O303:Q303">
    <cfRule type="expression" dxfId="69" priority="70" stopIfTrue="1">
      <formula>ISBLANK($O303)</formula>
    </cfRule>
  </conditionalFormatting>
  <conditionalFormatting sqref="O304:Q304">
    <cfRule type="expression" dxfId="68" priority="69" stopIfTrue="1">
      <formula>ISBLANK($O304)</formula>
    </cfRule>
  </conditionalFormatting>
  <conditionalFormatting sqref="O305:Q305">
    <cfRule type="expression" dxfId="67" priority="68" stopIfTrue="1">
      <formula>ISBLANK($O305)</formula>
    </cfRule>
  </conditionalFormatting>
  <conditionalFormatting sqref="O306:Q306">
    <cfRule type="expression" dxfId="66" priority="67" stopIfTrue="1">
      <formula>ISBLANK($O306)</formula>
    </cfRule>
  </conditionalFormatting>
  <conditionalFormatting sqref="O307:Q307">
    <cfRule type="expression" dxfId="65" priority="66" stopIfTrue="1">
      <formula>ISBLANK($O307)</formula>
    </cfRule>
  </conditionalFormatting>
  <conditionalFormatting sqref="O308:Q308">
    <cfRule type="expression" dxfId="64" priority="65" stopIfTrue="1">
      <formula>ISBLANK($O308)</formula>
    </cfRule>
  </conditionalFormatting>
  <conditionalFormatting sqref="O309:Q309">
    <cfRule type="expression" dxfId="63" priority="64" stopIfTrue="1">
      <formula>ISBLANK($O309)</formula>
    </cfRule>
  </conditionalFormatting>
  <conditionalFormatting sqref="O310:Q310">
    <cfRule type="expression" dxfId="62" priority="63" stopIfTrue="1">
      <formula>ISBLANK($O310)</formula>
    </cfRule>
  </conditionalFormatting>
  <conditionalFormatting sqref="O311:Q311">
    <cfRule type="expression" dxfId="61" priority="62" stopIfTrue="1">
      <formula>ISBLANK($O311)</formula>
    </cfRule>
  </conditionalFormatting>
  <conditionalFormatting sqref="O312:Q312">
    <cfRule type="expression" dxfId="60" priority="61" stopIfTrue="1">
      <formula>ISBLANK($O312)</formula>
    </cfRule>
  </conditionalFormatting>
  <conditionalFormatting sqref="O313:Q313">
    <cfRule type="expression" dxfId="59" priority="60" stopIfTrue="1">
      <formula>ISBLANK($O313)</formula>
    </cfRule>
  </conditionalFormatting>
  <conditionalFormatting sqref="O314:Q314">
    <cfRule type="expression" dxfId="58" priority="59" stopIfTrue="1">
      <formula>ISBLANK($O314)</formula>
    </cfRule>
  </conditionalFormatting>
  <conditionalFormatting sqref="O315:Q315">
    <cfRule type="expression" dxfId="57" priority="58" stopIfTrue="1">
      <formula>ISBLANK($O315)</formula>
    </cfRule>
  </conditionalFormatting>
  <conditionalFormatting sqref="O316:Q316">
    <cfRule type="expression" dxfId="56" priority="57" stopIfTrue="1">
      <formula>ISBLANK($O316)</formula>
    </cfRule>
  </conditionalFormatting>
  <conditionalFormatting sqref="O317:Q317">
    <cfRule type="expression" dxfId="55" priority="56" stopIfTrue="1">
      <formula>ISBLANK($O317)</formula>
    </cfRule>
  </conditionalFormatting>
  <conditionalFormatting sqref="O318:Q318">
    <cfRule type="expression" dxfId="54" priority="55" stopIfTrue="1">
      <formula>ISBLANK($O318)</formula>
    </cfRule>
  </conditionalFormatting>
  <conditionalFormatting sqref="K338">
    <cfRule type="expression" dxfId="53" priority="54" stopIfTrue="1">
      <formula>希望&lt;&gt;0</formula>
    </cfRule>
  </conditionalFormatting>
  <conditionalFormatting sqref="L338:L340">
    <cfRule type="expression" dxfId="52" priority="53" stopIfTrue="1">
      <formula>OR(順位&lt;&gt;0,AND(所在地,COUNTIF(K338:K340,"○")&lt;1,TRIM(L338)&lt;&gt;""))</formula>
    </cfRule>
  </conditionalFormatting>
  <conditionalFormatting sqref="M338:O340">
    <cfRule type="expression" dxfId="51" priority="52" stopIfTrue="1">
      <formula>AND(所在地,COUNTIF(K338:K340,"○")&gt;0,ISBLANK(M338))</formula>
    </cfRule>
  </conditionalFormatting>
  <conditionalFormatting sqref="K339">
    <cfRule type="expression" dxfId="50" priority="51" stopIfTrue="1">
      <formula>希望&lt;&gt;0</formula>
    </cfRule>
  </conditionalFormatting>
  <conditionalFormatting sqref="K340">
    <cfRule type="expression" dxfId="49" priority="50" stopIfTrue="1">
      <formula>希望&lt;&gt;0</formula>
    </cfRule>
  </conditionalFormatting>
  <conditionalFormatting sqref="K341">
    <cfRule type="expression" dxfId="48" priority="49" stopIfTrue="1">
      <formula>希望&lt;&gt;0</formula>
    </cfRule>
  </conditionalFormatting>
  <conditionalFormatting sqref="L341:L350">
    <cfRule type="expression" dxfId="47" priority="48" stopIfTrue="1">
      <formula>OR(順位&lt;&gt;0,AND(所在地,COUNTIF(K341:K350,"○")&lt;1,TRIM(L341)&lt;&gt;""))</formula>
    </cfRule>
  </conditionalFormatting>
  <conditionalFormatting sqref="M341:O350">
    <cfRule type="expression" dxfId="46" priority="47" stopIfTrue="1">
      <formula>AND(所在地,COUNTIF(K341:K350,"○")&gt;0,ISBLANK(M341))</formula>
    </cfRule>
  </conditionalFormatting>
  <conditionalFormatting sqref="K342">
    <cfRule type="expression" dxfId="45" priority="46" stopIfTrue="1">
      <formula>希望&lt;&gt;0</formula>
    </cfRule>
  </conditionalFormatting>
  <conditionalFormatting sqref="K343">
    <cfRule type="expression" dxfId="44" priority="45" stopIfTrue="1">
      <formula>希望&lt;&gt;0</formula>
    </cfRule>
  </conditionalFormatting>
  <conditionalFormatting sqref="K344">
    <cfRule type="expression" dxfId="43" priority="44" stopIfTrue="1">
      <formula>希望&lt;&gt;0</formula>
    </cfRule>
  </conditionalFormatting>
  <conditionalFormatting sqref="K345">
    <cfRule type="expression" dxfId="42" priority="43" stopIfTrue="1">
      <formula>希望&lt;&gt;0</formula>
    </cfRule>
  </conditionalFormatting>
  <conditionalFormatting sqref="K346">
    <cfRule type="expression" dxfId="41" priority="42" stopIfTrue="1">
      <formula>希望&lt;&gt;0</formula>
    </cfRule>
  </conditionalFormatting>
  <conditionalFormatting sqref="K347">
    <cfRule type="expression" dxfId="40" priority="41" stopIfTrue="1">
      <formula>希望&lt;&gt;0</formula>
    </cfRule>
  </conditionalFormatting>
  <conditionalFormatting sqref="K348">
    <cfRule type="expression" dxfId="39" priority="40" stopIfTrue="1">
      <formula>希望&lt;&gt;0</formula>
    </cfRule>
  </conditionalFormatting>
  <conditionalFormatting sqref="K349">
    <cfRule type="expression" dxfId="38" priority="39" stopIfTrue="1">
      <formula>希望&lt;&gt;0</formula>
    </cfRule>
  </conditionalFormatting>
  <conditionalFormatting sqref="K350">
    <cfRule type="expression" dxfId="37" priority="38" stopIfTrue="1">
      <formula>希望&lt;&gt;0</formula>
    </cfRule>
  </conditionalFormatting>
  <conditionalFormatting sqref="K351">
    <cfRule type="expression" dxfId="36" priority="37" stopIfTrue="1">
      <formula>希望&lt;&gt;0</formula>
    </cfRule>
  </conditionalFormatting>
  <conditionalFormatting sqref="L351:L372">
    <cfRule type="expression" dxfId="35" priority="36" stopIfTrue="1">
      <formula>OR(順位&lt;&gt;0,AND(所在地,COUNTIF(K351:K372,"○")&lt;1,TRIM(L351)&lt;&gt;""))</formula>
    </cfRule>
  </conditionalFormatting>
  <conditionalFormatting sqref="M351:O372">
    <cfRule type="expression" dxfId="34" priority="35" stopIfTrue="1">
      <formula>AND(所在地,COUNTIF(K351:K372,"○")&gt;0,ISBLANK(M351))</formula>
    </cfRule>
  </conditionalFormatting>
  <conditionalFormatting sqref="K352">
    <cfRule type="expression" dxfId="33" priority="34" stopIfTrue="1">
      <formula>希望&lt;&gt;0</formula>
    </cfRule>
  </conditionalFormatting>
  <conditionalFormatting sqref="K353">
    <cfRule type="expression" dxfId="32" priority="33" stopIfTrue="1">
      <formula>希望&lt;&gt;0</formula>
    </cfRule>
  </conditionalFormatting>
  <conditionalFormatting sqref="K354">
    <cfRule type="expression" dxfId="31" priority="32" stopIfTrue="1">
      <formula>希望&lt;&gt;0</formula>
    </cfRule>
  </conditionalFormatting>
  <conditionalFormatting sqref="K355">
    <cfRule type="expression" dxfId="30" priority="31" stopIfTrue="1">
      <formula>希望&lt;&gt;0</formula>
    </cfRule>
  </conditionalFormatting>
  <conditionalFormatting sqref="K356">
    <cfRule type="expression" dxfId="29" priority="30" stopIfTrue="1">
      <formula>希望&lt;&gt;0</formula>
    </cfRule>
  </conditionalFormatting>
  <conditionalFormatting sqref="K357">
    <cfRule type="expression" dxfId="28" priority="29" stopIfTrue="1">
      <formula>希望&lt;&gt;0</formula>
    </cfRule>
  </conditionalFormatting>
  <conditionalFormatting sqref="K358">
    <cfRule type="expression" dxfId="27" priority="28" stopIfTrue="1">
      <formula>希望&lt;&gt;0</formula>
    </cfRule>
  </conditionalFormatting>
  <conditionalFormatting sqref="K359">
    <cfRule type="expression" dxfId="26" priority="27" stopIfTrue="1">
      <formula>希望&lt;&gt;0</formula>
    </cfRule>
  </conditionalFormatting>
  <conditionalFormatting sqref="K360">
    <cfRule type="expression" dxfId="25" priority="26" stopIfTrue="1">
      <formula>希望&lt;&gt;0</formula>
    </cfRule>
  </conditionalFormatting>
  <conditionalFormatting sqref="K361">
    <cfRule type="expression" dxfId="24" priority="25" stopIfTrue="1">
      <formula>希望&lt;&gt;0</formula>
    </cfRule>
  </conditionalFormatting>
  <conditionalFormatting sqref="K362">
    <cfRule type="expression" dxfId="23" priority="24" stopIfTrue="1">
      <formula>希望&lt;&gt;0</formula>
    </cfRule>
  </conditionalFormatting>
  <conditionalFormatting sqref="K363">
    <cfRule type="expression" dxfId="22" priority="23" stopIfTrue="1">
      <formula>希望&lt;&gt;0</formula>
    </cfRule>
  </conditionalFormatting>
  <conditionalFormatting sqref="K364">
    <cfRule type="expression" dxfId="21" priority="22" stopIfTrue="1">
      <formula>希望&lt;&gt;0</formula>
    </cfRule>
  </conditionalFormatting>
  <conditionalFormatting sqref="K365">
    <cfRule type="expression" dxfId="20" priority="21" stopIfTrue="1">
      <formula>希望&lt;&gt;0</formula>
    </cfRule>
  </conditionalFormatting>
  <conditionalFormatting sqref="K366">
    <cfRule type="expression" dxfId="19" priority="20" stopIfTrue="1">
      <formula>希望&lt;&gt;0</formula>
    </cfRule>
  </conditionalFormatting>
  <conditionalFormatting sqref="K367">
    <cfRule type="expression" dxfId="18" priority="19" stopIfTrue="1">
      <formula>希望&lt;&gt;0</formula>
    </cfRule>
  </conditionalFormatting>
  <conditionalFormatting sqref="K368">
    <cfRule type="expression" dxfId="17" priority="18" stopIfTrue="1">
      <formula>希望&lt;&gt;0</formula>
    </cfRule>
  </conditionalFormatting>
  <conditionalFormatting sqref="K369">
    <cfRule type="expression" dxfId="16" priority="17" stopIfTrue="1">
      <formula>希望&lt;&gt;0</formula>
    </cfRule>
  </conditionalFormatting>
  <conditionalFormatting sqref="K370">
    <cfRule type="expression" dxfId="15" priority="16" stopIfTrue="1">
      <formula>希望&lt;&gt;0</formula>
    </cfRule>
  </conditionalFormatting>
  <conditionalFormatting sqref="K371">
    <cfRule type="expression" dxfId="14" priority="15" stopIfTrue="1">
      <formula>希望&lt;&gt;0</formula>
    </cfRule>
  </conditionalFormatting>
  <conditionalFormatting sqref="H372:J372">
    <cfRule type="expression" dxfId="13" priority="14" stopIfTrue="1">
      <formula>AND(K372="○",ISBLANK(H372))</formula>
    </cfRule>
  </conditionalFormatting>
  <conditionalFormatting sqref="K372">
    <cfRule type="expression" dxfId="12" priority="13" stopIfTrue="1">
      <formula>希望&lt;&gt;0</formula>
    </cfRule>
  </conditionalFormatting>
  <conditionalFormatting sqref="K373">
    <cfRule type="expression" dxfId="11" priority="12" stopIfTrue="1">
      <formula>希望&lt;&gt;0</formula>
    </cfRule>
  </conditionalFormatting>
  <conditionalFormatting sqref="L373">
    <cfRule type="expression" dxfId="10" priority="11" stopIfTrue="1">
      <formula>OR(順位&lt;&gt;0,AND(所在地,K373&lt;&gt;"○",TRIM(L373)&lt;&gt;""))</formula>
    </cfRule>
  </conditionalFormatting>
  <conditionalFormatting sqref="M373:O373">
    <cfRule type="expression" dxfId="9" priority="10" stopIfTrue="1">
      <formula>AND(所在地,K373="○",ISBLANK(M373))</formula>
    </cfRule>
  </conditionalFormatting>
  <conditionalFormatting sqref="K374">
    <cfRule type="expression" dxfId="8" priority="9" stopIfTrue="1">
      <formula>希望&lt;&gt;0</formula>
    </cfRule>
  </conditionalFormatting>
  <conditionalFormatting sqref="L374:L376">
    <cfRule type="expression" dxfId="7" priority="8" stopIfTrue="1">
      <formula>OR(順位&lt;&gt;0,AND(所在地,COUNTIF(K374:K376,"○")&lt;1,TRIM(L374)&lt;&gt;""))</formula>
    </cfRule>
  </conditionalFormatting>
  <conditionalFormatting sqref="M374:O376">
    <cfRule type="expression" dxfId="6" priority="7" stopIfTrue="1">
      <formula>AND(所在地,COUNTIF(K374:K376,"○")&gt;0,ISBLANK(M374))</formula>
    </cfRule>
  </conditionalFormatting>
  <conditionalFormatting sqref="K375">
    <cfRule type="expression" dxfId="5" priority="6" stopIfTrue="1">
      <formula>希望&lt;&gt;0</formula>
    </cfRule>
  </conditionalFormatting>
  <conditionalFormatting sqref="K376">
    <cfRule type="expression" dxfId="4" priority="5" stopIfTrue="1">
      <formula>希望&lt;&gt;0</formula>
    </cfRule>
  </conditionalFormatting>
  <conditionalFormatting sqref="F377:J377">
    <cfRule type="expression" dxfId="3" priority="4" stopIfTrue="1">
      <formula>AND(K377="○",ISBLANK(F377))</formula>
    </cfRule>
  </conditionalFormatting>
  <conditionalFormatting sqref="K377">
    <cfRule type="expression" dxfId="2" priority="3" stopIfTrue="1">
      <formula>希望&lt;&gt;0</formula>
    </cfRule>
  </conditionalFormatting>
  <conditionalFormatting sqref="L377">
    <cfRule type="expression" dxfId="1" priority="2" stopIfTrue="1">
      <formula>OR(順位&lt;&gt;0,AND(所在地,K377&lt;&gt;"○",TRIM(L377)&lt;&gt;""))</formula>
    </cfRule>
  </conditionalFormatting>
  <conditionalFormatting sqref="M377:O377">
    <cfRule type="expression" dxfId="0" priority="1" stopIfTrue="1">
      <formula>AND(所在地,K377="○",ISBLANK(M377))</formula>
    </cfRule>
  </conditionalFormatting>
  <dataValidations count="235">
    <dataValidation type="whole" imeMode="halfAlpha" allowBlank="1" showDropDown="0" showInputMessage="1" showErrorMessage="1" error="7桁の数字を入力してください" sqref="I20:M20">
      <formula1>0</formula1>
      <formula2>9999999</formula2>
    </dataValidation>
    <dataValidation errorStyle="warning" imeMode="hiragana" allowBlank="1" showDropDown="0" showInputMessage="1" showErrorMessage="1" sqref="I22:U22"/>
    <dataValidation errorStyle="warning" imeMode="fullKatakana" allowBlank="1" showDropDown="0" showInputMessage="1" showErrorMessage="1" sqref="I24:U24"/>
    <dataValidation errorStyle="warning" imeMode="hiragana" allowBlank="1" showDropDown="0" showInputMessage="1" showErrorMessage="1" sqref="I26:U26"/>
    <dataValidation errorStyle="warning" imeMode="hiragana" allowBlank="1" showDropDown="0" showInputMessage="1" showErrorMessage="1" sqref="I28:U28"/>
    <dataValidation errorStyle="warning" imeMode="fullKatakana" allowBlank="1" showDropDown="0" showInputMessage="1" showErrorMessage="1" sqref="I30:U30"/>
    <dataValidation errorStyle="warning" imeMode="hiragana" allowBlank="1" showDropDown="0" showInputMessage="1" showErrorMessage="1" sqref="I32:U32"/>
    <dataValidation errorStyle="warning" imeMode="halfAlpha" allowBlank="1" showDropDown="0" showInputMessage="1" showErrorMessage="1" sqref="I34:M34"/>
    <dataValidation errorStyle="warning" imeMode="halfAlpha" allowBlank="1" showDropDown="0" showInputMessage="1" showErrorMessage="1" sqref="I36:M36"/>
    <dataValidation errorStyle="warning" imeMode="halfAlpha" allowBlank="1" showDropDown="0" showInputMessage="1" showErrorMessage="1" sqref="I38:U38"/>
    <dataValidation type="list" imeMode="halfAlpha" allowBlank="1" showDropDown="0" showInputMessage="1" showErrorMessage="1" error="リストから選択してください" sqref="I40:M40">
      <formula1>"一致する,一致しない"</formula1>
    </dataValidation>
    <dataValidation type="list" imeMode="halfAlpha" allowBlank="1" showDropDown="0" showInputMessage="1" showErrorMessage="1" error="リストから選択してください" sqref="I63:M63">
      <formula1>"しない,する"</formula1>
    </dataValidation>
    <dataValidation type="whole" imeMode="halfAlpha" allowBlank="1" showDropDown="0" showInputMessage="1" showErrorMessage="1" error="7桁の数字を入力してください" sqref="I69:M69">
      <formula1>0</formula1>
      <formula2>9999999</formula2>
    </dataValidation>
    <dataValidation errorStyle="warning" imeMode="hiragana" allowBlank="1" showDropDown="0" showInputMessage="1" showErrorMessage="1" sqref="I71:U71"/>
    <dataValidation errorStyle="warning" imeMode="fullKatakana" allowBlank="1" showDropDown="0" showInputMessage="1" showErrorMessage="1" sqref="I73:U73"/>
    <dataValidation errorStyle="warning" imeMode="hiragana" allowBlank="1" showDropDown="0" showInputMessage="1" showErrorMessage="1" sqref="I75:U75"/>
    <dataValidation errorStyle="warning" imeMode="hiragana" allowBlank="1" showDropDown="0" showInputMessage="1" showErrorMessage="1" sqref="I77:U77"/>
    <dataValidation errorStyle="warning" imeMode="fullKatakana" allowBlank="1" showDropDown="0" showInputMessage="1" showErrorMessage="1" sqref="I79:U79"/>
    <dataValidation errorStyle="warning" imeMode="hiragana" allowBlank="1" showDropDown="0" showInputMessage="1" showErrorMessage="1" sqref="I81:U81"/>
    <dataValidation errorStyle="warning" imeMode="halfAlpha" allowBlank="1" showDropDown="0" showInputMessage="1" showErrorMessage="1" sqref="I83:M83"/>
    <dataValidation errorStyle="warning" imeMode="halfAlpha" allowBlank="1" showDropDown="0" showInputMessage="1" showErrorMessage="1" sqref="I85:M85"/>
    <dataValidation errorStyle="warning" imeMode="halfAlpha" allowBlank="1" showDropDown="0" showInputMessage="1" showErrorMessage="1" sqref="I87:U87"/>
    <dataValidation errorStyle="warning" imeMode="hiragana" allowBlank="1" showDropDown="0" showInputMessage="1" showErrorMessage="1" sqref="I112:U112"/>
    <dataValidation errorStyle="warning" imeMode="fullKatakana" allowBlank="1" showDropDown="0" showInputMessage="1" showErrorMessage="1" sqref="I114:U114"/>
    <dataValidation errorStyle="warning" imeMode="hiragana" allowBlank="1" showDropDown="0" showInputMessage="1" showErrorMessage="1" sqref="I116:U116"/>
    <dataValidation errorStyle="warning" imeMode="halfAlpha" allowBlank="1" showDropDown="0" showInputMessage="1" showErrorMessage="1" sqref="I118:M118"/>
    <dataValidation errorStyle="warning" imeMode="halfAlpha" allowBlank="1" showDropDown="0" showInputMessage="1" showErrorMessage="1" sqref="P118:Q118"/>
    <dataValidation errorStyle="warning" imeMode="halfAlpha" allowBlank="1" showDropDown="0" showInputMessage="1" showErrorMessage="1" sqref="I120:M120"/>
    <dataValidation errorStyle="warning" imeMode="halfAlpha" allowBlank="1" showDropDown="0" showInputMessage="1" showErrorMessage="1" sqref="I122:U122"/>
    <dataValidation type="list" imeMode="halfAlpha" allowBlank="1" showDropDown="0" showInputMessage="1" showErrorMessage="1" error="リストから選択してください" sqref="I149:M149">
      <formula1>"しない,する"</formula1>
    </dataValidation>
    <dataValidation type="whole" imeMode="halfAlpha" allowBlank="1" showDropDown="0" showInputMessage="1" showErrorMessage="1" error="7桁の数字を入力してください" sqref="I151:M151">
      <formula1>0</formula1>
      <formula2>9999999</formula2>
    </dataValidation>
    <dataValidation errorStyle="warning" imeMode="hiragana" allowBlank="1" showDropDown="0" showInputMessage="1" showErrorMessage="1" sqref="I153:U153"/>
    <dataValidation errorStyle="warning" imeMode="fullKatakana" allowBlank="1" showDropDown="0" showInputMessage="1" showErrorMessage="1" sqref="I155:U155"/>
    <dataValidation errorStyle="warning" imeMode="hiragana" allowBlank="1" showDropDown="0" showInputMessage="1" showErrorMessage="1" sqref="I157:U157"/>
    <dataValidation errorStyle="warning" imeMode="halfAlpha" allowBlank="1" showDropDown="0" showInputMessage="1" showErrorMessage="1" sqref="I159:M159"/>
    <dataValidation errorStyle="warning" imeMode="halfAlpha" allowBlank="1" showDropDown="0" showInputMessage="1" showErrorMessage="1" sqref="I161:M161"/>
    <dataValidation type="whole" imeMode="halfAlpha" allowBlank="1" showDropDown="0" showInputMessage="1" showErrorMessage="1" error="有効な数字を入力してください。10兆円以上になる場合は、9,999,999,999と入力してください" sqref="I170:M170">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71:M171">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72:M17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73:M17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77:M17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80:M180">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81:M181">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82:M18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183:M183">
      <formula1>-9999999999</formula1>
      <formula2>9999999999</formula2>
    </dataValidation>
    <dataValidation type="list" imeMode="halfAlpha" allowBlank="1" showDropDown="0" showInputMessage="1" showErrorMessage="1" error="リストから選択してください" sqref="K194">
      <formula1>"○,　"</formula1>
    </dataValidation>
    <dataValidation type="list" imeMode="halfAlpha" allowBlank="1" showDropDown="0" showInputMessage="1" showErrorMessage="1" error="リストから選択してください" sqref="K195">
      <formula1>"○,　"</formula1>
    </dataValidation>
    <dataValidation errorStyle="warning" imeMode="hiragana" allowBlank="1" showDropDown="0" showInputMessage="1" showErrorMessage="1" sqref="L195:O195"/>
    <dataValidation type="list" imeMode="halfAlpha" allowBlank="1" showDropDown="0" showInputMessage="1" showErrorMessage="1" error="リストから選択してください" sqref="K196">
      <formula1>"○,　"</formula1>
    </dataValidation>
    <dataValidation errorStyle="warning" imeMode="hiragana" allowBlank="1" showDropDown="0" showInputMessage="1" showErrorMessage="1" sqref="L196:O196"/>
    <dataValidation type="list" imeMode="halfAlpha" allowBlank="1" showDropDown="0" showInputMessage="1" showErrorMessage="1" error="リストから選択してください" sqref="K197:K198">
      <formula1>"○,　"</formula1>
    </dataValidation>
    <dataValidation errorStyle="warning" imeMode="hiragana" allowBlank="1" showDropDown="0" showInputMessage="1" showErrorMessage="1" sqref="L197:O197"/>
    <dataValidation type="whole" imeMode="halfAlpha" allowBlank="1" showDropDown="0" showInputMessage="1" showErrorMessage="1" error="有効な数字を入力してください" sqref="P197:Q197">
      <formula1>0</formula1>
      <formula2>100</formula2>
    </dataValidation>
    <dataValidation errorStyle="warning" imeMode="hiragana" allowBlank="1" showDropDown="0" showInputMessage="1" showErrorMessage="1" sqref="L198:O198"/>
    <dataValidation type="whole" imeMode="halfAlpha" allowBlank="1" showDropDown="0" showInputMessage="1" showErrorMessage="1" error="有効な数字を入力してください" sqref="P198:Q198">
      <formula1>0</formula1>
      <formula2>100</formula2>
    </dataValidation>
    <dataValidation errorStyle="warning" imeMode="halfAlpha" allowBlank="1" showDropDown="0" showInputMessage="1" showErrorMessage="1" sqref="I200:M200"/>
    <dataValidation type="date" imeMode="halfAlpha" allowBlank="1" showDropDown="0" showInputMessage="1" showErrorMessage="1" error="有効な日付を入力してください" sqref="I202:M202">
      <formula1>92</formula1>
      <formula2>73415</formula2>
    </dataValidation>
    <dataValidation type="date" imeMode="halfAlpha" allowBlank="1" showDropDown="0" showInputMessage="1" showErrorMessage="1" error="有効な日付を入力してください" sqref="O202:R202">
      <formula1>92</formula1>
      <formula2>73415</formula2>
    </dataValidation>
    <dataValidation type="date" imeMode="halfAlpha" allowBlank="1" showDropDown="0" showInputMessage="1" showErrorMessage="1" error="有効な日付を入力してください" sqref="I204:M204">
      <formula1>92</formula1>
      <formula2>73415</formula2>
    </dataValidation>
    <dataValidation type="whole" imeMode="halfAlpha" allowBlank="1" showDropDown="0" showInputMessage="1" showErrorMessage="1" error="有効な数字を入力してください" sqref="I206:M206">
      <formula1>0</formula1>
      <formula2>9999999999</formula2>
    </dataValidation>
    <dataValidation type="whole" imeMode="halfAlpha" allowBlank="1" showDropDown="0" showInputMessage="1" showErrorMessage="1" error="有効な数字を入力してください" sqref="K210:M210">
      <formula1>0</formula1>
      <formula2>9999999999</formula2>
    </dataValidation>
    <dataValidation type="whole" imeMode="halfAlpha" allowBlank="1" showDropDown="0" showInputMessage="1" showErrorMessage="1" error="有効な数字を入力してください" sqref="N210:Q210">
      <formula1>0</formula1>
      <formula2>9999999999</formula2>
    </dataValidation>
    <dataValidation type="whole" imeMode="halfAlpha" allowBlank="1" showDropDown="0" showInputMessage="1" showErrorMessage="1" error="有効な数字を入力してください" sqref="K211:M211">
      <formula1>0</formula1>
      <formula2>9999999999</formula2>
    </dataValidation>
    <dataValidation type="whole" imeMode="halfAlpha" allowBlank="1" showDropDown="0" showInputMessage="1" showErrorMessage="1" error="有効な数字を入力してください" sqref="N211:Q211">
      <formula1>0</formula1>
      <formula2>9999999999</formula2>
    </dataValidation>
    <dataValidation type="whole" imeMode="halfAlpha" allowBlank="1" showDropDown="0" showInputMessage="1" showErrorMessage="1" error="有効な数字を入力してください" sqref="K212:M212">
      <formula1>0</formula1>
      <formula2>9999999999</formula2>
    </dataValidation>
    <dataValidation type="whole" imeMode="halfAlpha" allowBlank="1" showDropDown="0" showInputMessage="1" showErrorMessage="1" error="有効な数字を入力してください" sqref="N212:Q212">
      <formula1>0</formula1>
      <formula2>9999999999</formula2>
    </dataValidation>
    <dataValidation type="whole" imeMode="halfAlpha" allowBlank="1" showDropDown="0" showInputMessage="1" showErrorMessage="1" error="有効な数字を入力してください" sqref="K214:M214">
      <formula1>0</formula1>
      <formula2>9999999999</formula2>
    </dataValidation>
    <dataValidation type="whole" imeMode="halfAlpha" allowBlank="1" showDropDown="0" showInputMessage="1" showErrorMessage="1" error="有効な数字を入力してください" sqref="N214:Q214">
      <formula1>0</formula1>
      <formula2>9999999999</formula2>
    </dataValidation>
    <dataValidation type="whole" imeMode="halfAlpha" allowBlank="1" showDropDown="0" showInputMessage="1" showErrorMessage="1" error="有効な数字を入力してください" sqref="K215:M215">
      <formula1>0</formula1>
      <formula2>9999999999</formula2>
    </dataValidation>
    <dataValidation type="whole" imeMode="halfAlpha" allowBlank="1" showDropDown="0" showInputMessage="1" showErrorMessage="1" error="有効な数字を入力してください" sqref="N215:Q215">
      <formula1>0</formula1>
      <formula2>9999999999</formula2>
    </dataValidation>
    <dataValidation type="whole" imeMode="halfAlpha" allowBlank="1" showDropDown="0" showInputMessage="1" showErrorMessage="1" error="有効な数字を入力してください" sqref="K216:M216">
      <formula1>0</formula1>
      <formula2>9999999999</formula2>
    </dataValidation>
    <dataValidation type="whole" imeMode="halfAlpha" allowBlank="1" showDropDown="0" showInputMessage="1" showErrorMessage="1" error="有効な数字を入力してください" sqref="N216:Q216">
      <formula1>0</formula1>
      <formula2>9999999999</formula2>
    </dataValidation>
    <dataValidation type="whole" imeMode="halfAlpha" allowBlank="1" showDropDown="0" showInputMessage="1" showErrorMessage="1" error="有効な数字を入力してください" sqref="K217:M217">
      <formula1>0</formula1>
      <formula2>9999999999</formula2>
    </dataValidation>
    <dataValidation type="whole" imeMode="halfAlpha" allowBlank="1" showDropDown="0" showInputMessage="1" showErrorMessage="1" error="有効な数字を入力してください" sqref="N217:Q217">
      <formula1>0</formula1>
      <formula2>9999999999</formula2>
    </dataValidation>
    <dataValidation type="whole" imeMode="halfAlpha" allowBlank="1" showDropDown="0" showInputMessage="1" showErrorMessage="1" error="有効な数字を入力してください" sqref="K218:M218">
      <formula1>0</formula1>
      <formula2>9999999999</formula2>
    </dataValidation>
    <dataValidation type="whole" imeMode="halfAlpha" allowBlank="1" showDropDown="0" showInputMessage="1" showErrorMessage="1" error="有効な数字を入力してください" sqref="N218:Q218">
      <formula1>0</formula1>
      <formula2>9999999999</formula2>
    </dataValidation>
    <dataValidation type="whole" imeMode="halfAlpha" allowBlank="1" showDropDown="0" showInputMessage="1" showErrorMessage="1" error="有効な数字を入力してください" sqref="K219:M219">
      <formula1>0</formula1>
      <formula2>9999999999</formula2>
    </dataValidation>
    <dataValidation type="whole" imeMode="halfAlpha" allowBlank="1" showDropDown="0" showInputMessage="1" showErrorMessage="1" error="有効な数字を入力してください" sqref="N219:Q219">
      <formula1>0</formula1>
      <formula2>9999999999</formula2>
    </dataValidation>
    <dataValidation type="whole" imeMode="halfAlpha" allowBlank="1" showDropDown="0" showInputMessage="1" showErrorMessage="1" error="有効な数字を入力してください" sqref="K221:M221">
      <formula1>0</formula1>
      <formula2>9999999999</formula2>
    </dataValidation>
    <dataValidation type="whole" imeMode="halfAlpha" allowBlank="1" showDropDown="0" showInputMessage="1" showErrorMessage="1" error="有効な数字を入力してください" sqref="N221:Q221">
      <formula1>0</formula1>
      <formula2>9999999999</formula2>
    </dataValidation>
    <dataValidation type="whole" imeMode="halfAlpha" allowBlank="1" showDropDown="0" showInputMessage="1" showErrorMessage="1" error="有効な数字を入力してください" sqref="K222:M222">
      <formula1>0</formula1>
      <formula2>9999999999</formula2>
    </dataValidation>
    <dataValidation type="whole" imeMode="halfAlpha" allowBlank="1" showDropDown="0" showInputMessage="1" showErrorMessage="1" error="有効な数字を入力してください" sqref="N222:Q222">
      <formula1>0</formula1>
      <formula2>9999999999</formula2>
    </dataValidation>
    <dataValidation type="whole" imeMode="halfAlpha" allowBlank="1" showDropDown="0" showInputMessage="1" showErrorMessage="1" error="有効な数字を入力してください" sqref="K223:M223">
      <formula1>0</formula1>
      <formula2>9999999999</formula2>
    </dataValidation>
    <dataValidation type="whole" imeMode="halfAlpha" allowBlank="1" showDropDown="0" showInputMessage="1" showErrorMessage="1" error="有効な数字を入力してください" sqref="N223:Q223">
      <formula1>0</formula1>
      <formula2>9999999999</formula2>
    </dataValidation>
    <dataValidation type="whole" imeMode="halfAlpha" allowBlank="1" showDropDown="0" showInputMessage="1" showErrorMessage="1" error="有効な数字を入力してください" sqref="K224:M224">
      <formula1>0</formula1>
      <formula2>9999999999</formula2>
    </dataValidation>
    <dataValidation type="whole" imeMode="halfAlpha" allowBlank="1" showDropDown="0" showInputMessage="1" showErrorMessage="1" error="有効な数字を入力してください" sqref="N224:Q224">
      <formula1>0</formula1>
      <formula2>9999999999</formula2>
    </dataValidation>
    <dataValidation type="whole" imeMode="halfAlpha" allowBlank="1" showDropDown="0" showInputMessage="1" showErrorMessage="1" error="有効な数字を入力してください" sqref="K225:M225">
      <formula1>0</formula1>
      <formula2>9999999999</formula2>
    </dataValidation>
    <dataValidation type="whole" imeMode="halfAlpha" allowBlank="1" showDropDown="0" showInputMessage="1" showErrorMessage="1" error="有効な数字を入力してください" sqref="N225:Q225">
      <formula1>0</formula1>
      <formula2>9999999999</formula2>
    </dataValidation>
    <dataValidation type="whole" imeMode="halfAlpha" allowBlank="1" showDropDown="0" showInputMessage="1" showErrorMessage="1" error="有効な数字を入力してください" sqref="K227:M227">
      <formula1>0</formula1>
      <formula2>9999999999</formula2>
    </dataValidation>
    <dataValidation type="whole" imeMode="halfAlpha" allowBlank="1" showDropDown="0" showInputMessage="1" showErrorMessage="1" error="有効な数字を入力してください" sqref="N227:Q227">
      <formula1>0</formula1>
      <formula2>9999999999</formula2>
    </dataValidation>
    <dataValidation type="whole" imeMode="halfAlpha" allowBlank="1" showDropDown="0" showInputMessage="1" showErrorMessage="1" error="有効な数字を入力してください" sqref="K228:M228">
      <formula1>0</formula1>
      <formula2>9999999999</formula2>
    </dataValidation>
    <dataValidation type="whole" imeMode="halfAlpha" allowBlank="1" showDropDown="0" showInputMessage="1" showErrorMessage="1" error="有効な数字を入力してください" sqref="N228:Q228">
      <formula1>0</formula1>
      <formula2>9999999999</formula2>
    </dataValidation>
    <dataValidation type="whole" imeMode="halfAlpha" allowBlank="1" showDropDown="0" showInputMessage="1" showErrorMessage="1" error="有効な数字を入力してください" sqref="I233:M233">
      <formula1>0</formula1>
      <formula2>9999999999</formula2>
    </dataValidation>
    <dataValidation type="whole" imeMode="halfAlpha" allowBlank="1" showDropDown="0" showInputMessage="1" showErrorMessage="1" error="有効な数字を入力してください" sqref="I234:M234">
      <formula1>0</formula1>
      <formula2>9999999999</formula2>
    </dataValidation>
    <dataValidation type="list" imeMode="halfAlpha" allowBlank="1" showDropDown="0" showInputMessage="1" showErrorMessage="1" error="リストから選択してください" sqref="I239:M239">
      <formula1>"有,無,　"</formula1>
    </dataValidation>
    <dataValidation type="list" imeMode="halfAlpha" allowBlank="1" showDropDown="0" showInputMessage="1" showErrorMessage="1" error="リストから選択してください" sqref="I240:M240">
      <formula1>"有,無,　"</formula1>
    </dataValidation>
    <dataValidation type="list" imeMode="halfAlpha" allowBlank="1" showDropDown="0" showInputMessage="1" showErrorMessage="1" error="リストから選択してください" sqref="I241:M241">
      <formula1>"有,無,　"</formula1>
    </dataValidation>
    <dataValidation errorStyle="warning" imeMode="halfAlpha" allowBlank="1" showDropDown="0" showInputMessage="1" showErrorMessage="1" sqref="E242:H242"/>
    <dataValidation type="list" imeMode="halfAlpha" allowBlank="1" showDropDown="0" showInputMessage="1" showErrorMessage="1" error="リストから選択してください" sqref="I242:M242">
      <formula1>"有,無,　"</formula1>
    </dataValidation>
    <dataValidation type="list" imeMode="halfAlpha" allowBlank="1" showDropDown="0" showInputMessage="1" showErrorMessage="1" error="リストから選択してください" sqref="I246:M246">
      <formula1>"有,無"</formula1>
    </dataValidation>
    <dataValidation type="list" imeMode="halfAlpha" allowBlank="1" showDropDown="0" showInputMessage="1" showErrorMessage="1" error="リストから選択してください" sqref="I248:M248">
      <formula1>"支店,営業所,出張所,連絡先,その他,なし"</formula1>
    </dataValidation>
    <dataValidation errorStyle="warning" imeMode="hiragana" allowBlank="1" showDropDown="0" showInputMessage="1" showErrorMessage="1" sqref="P248:U248"/>
    <dataValidation type="list" imeMode="halfAlpha" allowBlank="1" showDropDown="0" showInputMessage="1" showErrorMessage="1" error="リストから選択してください" sqref="I250:M250">
      <formula1>"会社所有,賃貸,その他,なし"</formula1>
    </dataValidation>
    <dataValidation errorStyle="warning" imeMode="hiragana" allowBlank="1" showDropDown="0" showInputMessage="1" showErrorMessage="1" sqref="P250:U250"/>
    <dataValidation type="whole" imeMode="halfAlpha" allowBlank="1" showDropDown="0" showInputMessage="1" showErrorMessage="1" error="有効な数字を入力してください。10兆円以上になる場合は、9,999,999,999と入力してください" sqref="I253:M25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I254:M254">
      <formula1>-9999999999</formula1>
      <formula2>9999999999</formula2>
    </dataValidation>
    <dataValidation type="whole" imeMode="halfAlpha" allowBlank="1" showDropDown="0" showInputMessage="1" showErrorMessage="1" error="有効な数字を入力してください" sqref="I256:M256">
      <formula1>0</formula1>
      <formula2>9999999999</formula2>
    </dataValidation>
    <dataValidation type="list" imeMode="halfAlpha" allowBlank="1" showDropDown="0" showInputMessage="1" showErrorMessage="1" error="リストから選択してください" sqref="I258:M258">
      <formula1>"有,無"</formula1>
    </dataValidation>
    <dataValidation type="date" imeMode="halfAlpha" allowBlank="1" showDropDown="0" showInputMessage="1" showErrorMessage="1" error="有効な日付を入力してください" sqref="I266:M266">
      <formula1>92</formula1>
      <formula2>73415</formula2>
    </dataValidation>
    <dataValidation type="date" imeMode="halfAlpha" allowBlank="1" showDropDown="0" showInputMessage="1" showErrorMessage="1" error="有効な日付を入力してください" sqref="O266:Q266">
      <formula1>92</formula1>
      <formula2>73415</formula2>
    </dataValidation>
    <dataValidation type="date" imeMode="halfAlpha" allowBlank="1" showDropDown="0" showInputMessage="1" showErrorMessage="1" error="有効な日付を入力してください" sqref="I268:M268">
      <formula1>92</formula1>
      <formula2>73415</formula2>
    </dataValidation>
    <dataValidation type="date" imeMode="halfAlpha" allowBlank="1" showDropDown="0" showInputMessage="1" showErrorMessage="1" error="有効な日付を入力してください" sqref="O268:Q268">
      <formula1>92</formula1>
      <formula2>73415</formula2>
    </dataValidation>
    <dataValidation type="whole" imeMode="halfAlpha" allowBlank="1" showDropDown="0" showInputMessage="1" showErrorMessage="1" error="有効な数字を入力してください。10兆円以上になる場合は、9,999,999,999と入力してください" sqref="K272:N27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2:P27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2:U27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K273:N27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3:P27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3:U27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K274:N27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4:P27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4:U27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K275:N27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5:P27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5:U27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K276:N276">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6:P276">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6:U276">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K277:N27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O277:P27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Q277:U277">
      <formula1>-9999999999</formula1>
      <formula2>9999999999</formula2>
    </dataValidation>
    <dataValidation type="whole" imeMode="halfAlpha" allowBlank="1" showDropDown="0" showInputMessage="1" showErrorMessage="1" error="有効な数字を入力してください" sqref="O287:Q287">
      <formula1>0</formula1>
      <formula2>9999999999</formula2>
    </dataValidation>
    <dataValidation type="whole" imeMode="halfAlpha" allowBlank="1" showDropDown="0" showInputMessage="1" showErrorMessage="1" error="有効な数字を入力してください" sqref="O288:Q288">
      <formula1>0</formula1>
      <formula2>9999999999</formula2>
    </dataValidation>
    <dataValidation type="whole" imeMode="halfAlpha" allowBlank="1" showDropDown="0" showInputMessage="1" showErrorMessage="1" error="有効な数字を入力してください" sqref="O289:Q289">
      <formula1>0</formula1>
      <formula2>9999999999</formula2>
    </dataValidation>
    <dataValidation type="whole" imeMode="halfAlpha" allowBlank="1" showDropDown="0" showInputMessage="1" showErrorMessage="1" error="有効な数字を入力してください" sqref="O290:Q290">
      <formula1>0</formula1>
      <formula2>9999999999</formula2>
    </dataValidation>
    <dataValidation type="whole" imeMode="halfAlpha" allowBlank="1" showDropDown="0" showInputMessage="1" showErrorMessage="1" error="有効な数字を入力してください" sqref="O291:Q291">
      <formula1>0</formula1>
      <formula2>9999999999</formula2>
    </dataValidation>
    <dataValidation type="whole" imeMode="halfAlpha" allowBlank="1" showDropDown="0" showInputMessage="1" showErrorMessage="1" error="有効な数字を入力してください" sqref="O292:Q292">
      <formula1>0</formula1>
      <formula2>9999999999</formula2>
    </dataValidation>
    <dataValidation type="whole" imeMode="halfAlpha" allowBlank="1" showDropDown="0" showInputMessage="1" showErrorMessage="1" error="有効な数字を入力してください" sqref="O293:Q293">
      <formula1>0</formula1>
      <formula2>9999999999</formula2>
    </dataValidation>
    <dataValidation type="whole" imeMode="halfAlpha" allowBlank="1" showDropDown="0" showInputMessage="1" showErrorMessage="1" error="有効な数字を入力してください" sqref="O294:Q294">
      <formula1>0</formula1>
      <formula2>9999999999</formula2>
    </dataValidation>
    <dataValidation type="whole" imeMode="halfAlpha" allowBlank="1" showDropDown="0" showInputMessage="1" showErrorMessage="1" error="有効な数字を入力してください" sqref="O295:Q295">
      <formula1>0</formula1>
      <formula2>9999999999</formula2>
    </dataValidation>
    <dataValidation type="whole" imeMode="halfAlpha" allowBlank="1" showDropDown="0" showInputMessage="1" showErrorMessage="1" error="有効な数字を入力してください" sqref="O296:Q296">
      <formula1>0</formula1>
      <formula2>9999999999</formula2>
    </dataValidation>
    <dataValidation type="whole" imeMode="halfAlpha" allowBlank="1" showDropDown="0" showInputMessage="1" showErrorMessage="1" error="有効な数字を入力してください" sqref="O297:Q297">
      <formula1>0</formula1>
      <formula2>9999999999</formula2>
    </dataValidation>
    <dataValidation type="whole" imeMode="halfAlpha" allowBlank="1" showDropDown="0" showInputMessage="1" showErrorMessage="1" error="有効な数字を入力してください" sqref="O298:Q298">
      <formula1>0</formula1>
      <formula2>9999999999</formula2>
    </dataValidation>
    <dataValidation type="whole" imeMode="halfAlpha" allowBlank="1" showDropDown="0" showInputMessage="1" showErrorMessage="1" error="有効な数字を入力してください" sqref="O299:Q299">
      <formula1>0</formula1>
      <formula2>9999999999</formula2>
    </dataValidation>
    <dataValidation type="whole" imeMode="halfAlpha" allowBlank="1" showDropDown="0" showInputMessage="1" showErrorMessage="1" error="有効な数字を入力してください" sqref="O300:Q300">
      <formula1>0</formula1>
      <formula2>9999999999</formula2>
    </dataValidation>
    <dataValidation type="whole" imeMode="halfAlpha" allowBlank="1" showDropDown="0" showInputMessage="1" showErrorMessage="1" error="有効な数字を入力してください" sqref="O301:Q301">
      <formula1>0</formula1>
      <formula2>9999999999</formula2>
    </dataValidation>
    <dataValidation type="whole" imeMode="halfAlpha" allowBlank="1" showDropDown="0" showInputMessage="1" showErrorMessage="1" error="有効な数字を入力してください" sqref="O302:Q302">
      <formula1>0</formula1>
      <formula2>9999999999</formula2>
    </dataValidation>
    <dataValidation type="whole" imeMode="halfAlpha" allowBlank="1" showDropDown="0" showInputMessage="1" showErrorMessage="1" error="有効な数字を入力してください" sqref="O303:Q303">
      <formula1>0</formula1>
      <formula2>9999999999</formula2>
    </dataValidation>
    <dataValidation type="whole" imeMode="halfAlpha" allowBlank="1" showDropDown="0" showInputMessage="1" showErrorMessage="1" error="有効な数字を入力してください" sqref="O304:Q304">
      <formula1>0</formula1>
      <formula2>9999999999</formula2>
    </dataValidation>
    <dataValidation type="whole" imeMode="halfAlpha" allowBlank="1" showDropDown="0" showInputMessage="1" showErrorMessage="1" error="有効な数字を入力してください" sqref="O305:Q305">
      <formula1>0</formula1>
      <formula2>9999999999</formula2>
    </dataValidation>
    <dataValidation type="whole" imeMode="halfAlpha" allowBlank="1" showDropDown="0" showInputMessage="1" showErrorMessage="1" error="有効な数字を入力してください" sqref="O306:Q306">
      <formula1>0</formula1>
      <formula2>9999999999</formula2>
    </dataValidation>
    <dataValidation type="whole" imeMode="halfAlpha" allowBlank="1" showDropDown="0" showInputMessage="1" showErrorMessage="1" error="有効な数字を入力してください" sqref="O307:Q307">
      <formula1>0</formula1>
      <formula2>9999999999</formula2>
    </dataValidation>
    <dataValidation type="whole" imeMode="halfAlpha" allowBlank="1" showDropDown="0" showInputMessage="1" showErrorMessage="1" error="有効な数字を入力してください" sqref="O308:Q308">
      <formula1>0</formula1>
      <formula2>9999999999</formula2>
    </dataValidation>
    <dataValidation type="whole" imeMode="halfAlpha" allowBlank="1" showDropDown="0" showInputMessage="1" showErrorMessage="1" error="有効な数字を入力してください" sqref="O309:Q309">
      <formula1>0</formula1>
      <formula2>9999999999</formula2>
    </dataValidation>
    <dataValidation type="whole" imeMode="halfAlpha" allowBlank="1" showDropDown="0" showInputMessage="1" showErrorMessage="1" error="有効な数字を入力してください" sqref="O310:Q310">
      <formula1>0</formula1>
      <formula2>9999999999</formula2>
    </dataValidation>
    <dataValidation type="whole" imeMode="halfAlpha" allowBlank="1" showDropDown="0" showInputMessage="1" showErrorMessage="1" error="有効な数字を入力してください" sqref="O311:Q311">
      <formula1>0</formula1>
      <formula2>9999999999</formula2>
    </dataValidation>
    <dataValidation type="whole" imeMode="halfAlpha" allowBlank="1" showDropDown="0" showInputMessage="1" showErrorMessage="1" error="有効な数字を入力してください" sqref="O312:Q312">
      <formula1>0</formula1>
      <formula2>9999999999</formula2>
    </dataValidation>
    <dataValidation type="whole" imeMode="halfAlpha" allowBlank="1" showDropDown="0" showInputMessage="1" showErrorMessage="1" error="有効な数字を入力してください" sqref="O313:Q313">
      <formula1>0</formula1>
      <formula2>9999999999</formula2>
    </dataValidation>
    <dataValidation type="whole" imeMode="halfAlpha" allowBlank="1" showDropDown="0" showInputMessage="1" showErrorMessage="1" error="有効な数字を入力してください" sqref="O314:Q314">
      <formula1>0</formula1>
      <formula2>9999999999</formula2>
    </dataValidation>
    <dataValidation type="whole" imeMode="halfAlpha" allowBlank="1" showDropDown="0" showInputMessage="1" showErrorMessage="1" error="有効な数字を入力してください" sqref="O315:Q315">
      <formula1>0</formula1>
      <formula2>9999999999</formula2>
    </dataValidation>
    <dataValidation type="whole" imeMode="halfAlpha" allowBlank="1" showDropDown="0" showInputMessage="1" showErrorMessage="1" error="有効な数字を入力してください" sqref="O316:Q316">
      <formula1>0</formula1>
      <formula2>9999999999</formula2>
    </dataValidation>
    <dataValidation type="whole" imeMode="halfAlpha" allowBlank="1" showDropDown="0" showInputMessage="1" showErrorMessage="1" error="有効な数字を入力してください" sqref="O317:Q317">
      <formula1>0</formula1>
      <formula2>9999999999</formula2>
    </dataValidation>
    <dataValidation type="whole" imeMode="halfAlpha" allowBlank="1" showDropDown="0" showInputMessage="1" showErrorMessage="1" error="有効な数字を入力してください" sqref="O318:Q318">
      <formula1>0</formula1>
      <formula2>9999999999</formula2>
    </dataValidation>
    <dataValidation errorStyle="warning" imeMode="halfAlpha" allowBlank="1" showDropDown="0" showInputMessage="1" showErrorMessage="1" sqref="J328:M328"/>
    <dataValidation type="date" imeMode="halfAlpha" allowBlank="1" showDropDown="0" showInputMessage="1" showErrorMessage="1" error="有効な日付を入力してください" sqref="N328:R328">
      <formula1>92</formula1>
      <formula2>73415</formula2>
    </dataValidation>
    <dataValidation errorStyle="warning" imeMode="halfAlpha" allowBlank="1" showDropDown="0" showInputMessage="1" showErrorMessage="1" sqref="J329:M329"/>
    <dataValidation type="date" imeMode="halfAlpha" allowBlank="1" showDropDown="0" showInputMessage="1" showErrorMessage="1" error="有効な日付を入力してください" sqref="N329:R329">
      <formula1>92</formula1>
      <formula2>73415</formula2>
    </dataValidation>
    <dataValidation errorStyle="warning" imeMode="halfAlpha" allowBlank="1" showDropDown="0" showInputMessage="1" showErrorMessage="1" sqref="J330:M330"/>
    <dataValidation type="date" imeMode="halfAlpha" allowBlank="1" showDropDown="0" showInputMessage="1" showErrorMessage="1" error="有効な日付を入力してください" sqref="N330:R330">
      <formula1>92</formula1>
      <formula2>73415</formula2>
    </dataValidation>
    <dataValidation errorStyle="warning" imeMode="halfAlpha" allowBlank="1" showDropDown="0" showInputMessage="1" showErrorMessage="1" sqref="J331:M331"/>
    <dataValidation type="date" imeMode="halfAlpha" allowBlank="1" showDropDown="0" showInputMessage="1" showErrorMessage="1" error="有効な日付を入力してください" sqref="N331:R331">
      <formula1>92</formula1>
      <formula2>73415</formula2>
    </dataValidation>
    <dataValidation errorStyle="warning" imeMode="halfAlpha" allowBlank="1" showDropDown="0" showInputMessage="1" showErrorMessage="1" sqref="J332:M332"/>
    <dataValidation type="date" imeMode="halfAlpha" allowBlank="1" showDropDown="0" showInputMessage="1" showErrorMessage="1" error="有効な日付を入力してください" sqref="N332:R332">
      <formula1>92</formula1>
      <formula2>73415</formula2>
    </dataValidation>
    <dataValidation errorStyle="warning" imeMode="hiragana" allowBlank="1" showDropDown="0" showInputMessage="1" showErrorMessage="1" sqref="E333:I333"/>
    <dataValidation errorStyle="warning" imeMode="halfAlpha" allowBlank="1" showDropDown="0" showInputMessage="1" showErrorMessage="1" sqref="J333:M333"/>
    <dataValidation type="date" imeMode="halfAlpha" allowBlank="1" showDropDown="0" showInputMessage="1" showErrorMessage="1" error="有効な日付を入力してください" sqref="N333:R333">
      <formula1>92</formula1>
      <formula2>73415</formula2>
    </dataValidation>
    <dataValidation type="list" imeMode="halfAlpha" allowBlank="1" showDropDown="0" showInputMessage="1" showErrorMessage="1" error="リストから選択してください" sqref="K338">
      <formula1>"○,　"</formula1>
    </dataValidation>
    <dataValidation type="list" imeMode="halfAlpha" allowBlank="1" showDropDown="0" showInputMessage="1" showErrorMessage="1" error="リストから選択してください" sqref="L338:L340">
      <formula1>"①,②,③,　　"</formula1>
    </dataValidation>
    <dataValidation type="whole" imeMode="halfAlpha" allowBlank="1" showDropDown="0" showInputMessage="1" showErrorMessage="1" error="有効な数字を入力してください" sqref="M338:O340">
      <formula1>0</formula1>
      <formula2>9999999999</formula2>
    </dataValidation>
    <dataValidation errorStyle="warning" imeMode="hiragana" allowBlank="1" showDropDown="0" showInputMessage="1" showErrorMessage="1" sqref="P338:U340"/>
    <dataValidation type="list" imeMode="halfAlpha" allowBlank="1" showDropDown="0" showInputMessage="1" showErrorMessage="1" error="リストから選択してください" sqref="K339">
      <formula1>"○,　"</formula1>
    </dataValidation>
    <dataValidation type="list" imeMode="halfAlpha" allowBlank="1" showDropDown="0" showInputMessage="1" showErrorMessage="1" error="リストから選択してください" sqref="K340">
      <formula1>"○,　"</formula1>
    </dataValidation>
    <dataValidation type="list" imeMode="halfAlpha" allowBlank="1" showDropDown="0" showInputMessage="1" showErrorMessage="1" error="リストから選択してください" sqref="K341">
      <formula1>"○,　"</formula1>
    </dataValidation>
    <dataValidation type="list" imeMode="halfAlpha" allowBlank="1" showDropDown="0" showInputMessage="1" showErrorMessage="1" error="リストから選択してください" sqref="L341:L350">
      <formula1>"①,②,③,　　"</formula1>
    </dataValidation>
    <dataValidation type="whole" imeMode="halfAlpha" allowBlank="1" showDropDown="0" showInputMessage="1" showErrorMessage="1" error="有効な数字を入力してください" sqref="M341:O350">
      <formula1>0</formula1>
      <formula2>9999999999</formula2>
    </dataValidation>
    <dataValidation errorStyle="warning" imeMode="hiragana" allowBlank="1" showDropDown="0" showInputMessage="1" showErrorMessage="1" sqref="P341:U350"/>
    <dataValidation type="list" imeMode="halfAlpha" allowBlank="1" showDropDown="0" showInputMessage="1" showErrorMessage="1" error="リストから選択してください" sqref="K342">
      <formula1>"○,　"</formula1>
    </dataValidation>
    <dataValidation type="list" imeMode="halfAlpha" allowBlank="1" showDropDown="0" showInputMessage="1" showErrorMessage="1" error="リストから選択してください" sqref="K343">
      <formula1>"○,　"</formula1>
    </dataValidation>
    <dataValidation type="list" imeMode="halfAlpha" allowBlank="1" showDropDown="0" showInputMessage="1" showErrorMessage="1" error="リストから選択してください" sqref="K344">
      <formula1>"○,　"</formula1>
    </dataValidation>
    <dataValidation type="list" imeMode="halfAlpha" allowBlank="1" showDropDown="0" showInputMessage="1" showErrorMessage="1" error="リストから選択してください" sqref="K345">
      <formula1>"○,　"</formula1>
    </dataValidation>
    <dataValidation type="list" imeMode="halfAlpha" allowBlank="1" showDropDown="0" showInputMessage="1" showErrorMessage="1" error="リストから選択してください" sqref="K346">
      <formula1>"○,　"</formula1>
    </dataValidation>
    <dataValidation type="list" imeMode="halfAlpha" allowBlank="1" showDropDown="0" showInputMessage="1" showErrorMessage="1" error="リストから選択してください" sqref="K347">
      <formula1>"○,　"</formula1>
    </dataValidation>
    <dataValidation type="list" imeMode="halfAlpha" allowBlank="1" showDropDown="0" showInputMessage="1" showErrorMessage="1" error="リストから選択してください" sqref="K348">
      <formula1>"○,　"</formula1>
    </dataValidation>
    <dataValidation type="list" imeMode="halfAlpha" allowBlank="1" showDropDown="0" showInputMessage="1" showErrorMessage="1" error="リストから選択してください" sqref="K349">
      <formula1>"○,　"</formula1>
    </dataValidation>
    <dataValidation type="list" imeMode="halfAlpha" allowBlank="1" showDropDown="0" showInputMessage="1" showErrorMessage="1" error="リストから選択してください" sqref="K350">
      <formula1>"○,　"</formula1>
    </dataValidation>
    <dataValidation type="list" imeMode="halfAlpha" allowBlank="1" showDropDown="0" showInputMessage="1" showErrorMessage="1" error="リストから選択してください" sqref="K351">
      <formula1>"○,　"</formula1>
    </dataValidation>
    <dataValidation type="list" imeMode="halfAlpha" allowBlank="1" showDropDown="0" showInputMessage="1" showErrorMessage="1" error="リストから選択してください" sqref="L351:L372">
      <formula1>"①,②,③,　　"</formula1>
    </dataValidation>
    <dataValidation type="whole" imeMode="halfAlpha" allowBlank="1" showDropDown="0" showInputMessage="1" showErrorMessage="1" error="有効な数字を入力してください" sqref="M351:O372">
      <formula1>0</formula1>
      <formula2>9999999999</formula2>
    </dataValidation>
    <dataValidation errorStyle="warning" imeMode="hiragana" allowBlank="1" showDropDown="0" showInputMessage="1" showErrorMessage="1" sqref="P351:U372"/>
    <dataValidation type="list" imeMode="halfAlpha" allowBlank="1" showDropDown="0" showInputMessage="1" showErrorMessage="1" error="リストから選択してください" sqref="K352">
      <formula1>"○,　"</formula1>
    </dataValidation>
    <dataValidation type="list" imeMode="halfAlpha" allowBlank="1" showDropDown="0" showInputMessage="1" showErrorMessage="1" error="リストから選択してください" sqref="K353">
      <formula1>"○,　"</formula1>
    </dataValidation>
    <dataValidation type="list" imeMode="halfAlpha" allowBlank="1" showDropDown="0" showInputMessage="1" showErrorMessage="1" error="リストから選択してください" sqref="K354">
      <formula1>"○,　"</formula1>
    </dataValidation>
    <dataValidation type="list" imeMode="halfAlpha" allowBlank="1" showDropDown="0" showInputMessage="1" showErrorMessage="1" error="リストから選択してください" sqref="K355">
      <formula1>"○,　"</formula1>
    </dataValidation>
    <dataValidation type="list" imeMode="halfAlpha" allowBlank="1" showDropDown="0" showInputMessage="1" showErrorMessage="1" error="リストから選択してください" sqref="K356">
      <formula1>"○,　"</formula1>
    </dataValidation>
    <dataValidation type="list" imeMode="halfAlpha" allowBlank="1" showDropDown="0" showInputMessage="1" showErrorMessage="1" error="リストから選択してください" sqref="K357">
      <formula1>"○,　"</formula1>
    </dataValidation>
    <dataValidation type="list" imeMode="halfAlpha" allowBlank="1" showDropDown="0" showInputMessage="1" showErrorMessage="1" error="リストから選択してください" sqref="K358">
      <formula1>"○,　"</formula1>
    </dataValidation>
    <dataValidation type="list" imeMode="halfAlpha" allowBlank="1" showDropDown="0" showInputMessage="1" showErrorMessage="1" error="リストから選択してください" sqref="K359">
      <formula1>"○,　"</formula1>
    </dataValidation>
    <dataValidation type="list" imeMode="halfAlpha" allowBlank="1" showDropDown="0" showInputMessage="1" showErrorMessage="1" error="リストから選択してください" sqref="K360">
      <formula1>"○,　"</formula1>
    </dataValidation>
    <dataValidation type="list" imeMode="halfAlpha" allowBlank="1" showDropDown="0" showInputMessage="1" showErrorMessage="1" error="リストから選択してください" sqref="K361">
      <formula1>"○,　"</formula1>
    </dataValidation>
    <dataValidation type="list" imeMode="halfAlpha" allowBlank="1" showDropDown="0" showInputMessage="1" showErrorMessage="1" error="リストから選択してください" sqref="K362">
      <formula1>"○,　"</formula1>
    </dataValidation>
    <dataValidation type="list" imeMode="halfAlpha" allowBlank="1" showDropDown="0" showInputMessage="1" showErrorMessage="1" error="リストから選択してください" sqref="K363">
      <formula1>"○,　"</formula1>
    </dataValidation>
    <dataValidation type="list" imeMode="halfAlpha" allowBlank="1" showDropDown="0" showInputMessage="1" showErrorMessage="1" error="リストから選択してください" sqref="K364">
      <formula1>"○,　"</formula1>
    </dataValidation>
    <dataValidation type="list" imeMode="halfAlpha" allowBlank="1" showDropDown="0" showInputMessage="1" showErrorMessage="1" error="リストから選択してください" sqref="K365">
      <formula1>"○,　"</formula1>
    </dataValidation>
    <dataValidation type="list" imeMode="halfAlpha" allowBlank="1" showDropDown="0" showInputMessage="1" showErrorMessage="1" error="リストから選択してください" sqref="K366">
      <formula1>"○,　"</formula1>
    </dataValidation>
    <dataValidation type="list" imeMode="halfAlpha" allowBlank="1" showDropDown="0" showInputMessage="1" showErrorMessage="1" error="リストから選択してください" sqref="K367">
      <formula1>"○,　"</formula1>
    </dataValidation>
    <dataValidation type="list" imeMode="halfAlpha" allowBlank="1" showDropDown="0" showInputMessage="1" showErrorMessage="1" error="リストから選択してください" sqref="K368">
      <formula1>"○,　"</formula1>
    </dataValidation>
    <dataValidation type="list" imeMode="halfAlpha" allowBlank="1" showDropDown="0" showInputMessage="1" showErrorMessage="1" error="リストから選択してください" sqref="K369">
      <formula1>"○,　"</formula1>
    </dataValidation>
    <dataValidation type="list" imeMode="halfAlpha" allowBlank="1" showDropDown="0" showInputMessage="1" showErrorMessage="1" error="リストから選択してください" sqref="K370">
      <formula1>"○,　"</formula1>
    </dataValidation>
    <dataValidation type="list" imeMode="halfAlpha" allowBlank="1" showDropDown="0" showInputMessage="1" showErrorMessage="1" error="リストから選択してください" sqref="K371">
      <formula1>"○,　"</formula1>
    </dataValidation>
    <dataValidation errorStyle="warning" imeMode="hiragana" allowBlank="1" showDropDown="0" showInputMessage="1" showErrorMessage="1" sqref="H372:J372"/>
    <dataValidation type="list" imeMode="halfAlpha" allowBlank="1" showDropDown="0" showInputMessage="1" showErrorMessage="1" error="リストから選択してください" sqref="K372">
      <formula1>"○,　"</formula1>
    </dataValidation>
    <dataValidation type="list" imeMode="halfAlpha" allowBlank="1" showDropDown="0" showInputMessage="1" showErrorMessage="1" error="リストから選択してください" sqref="K373">
      <formula1>"○,　"</formula1>
    </dataValidation>
    <dataValidation type="list" imeMode="halfAlpha" allowBlank="1" showDropDown="0" showInputMessage="1" showErrorMessage="1" error="リストから選択してください" sqref="L373">
      <formula1>"①,②,③,　　"</formula1>
    </dataValidation>
    <dataValidation type="whole" imeMode="halfAlpha" allowBlank="1" showDropDown="0" showInputMessage="1" showErrorMessage="1" error="有効な数字を入力してください" sqref="M373:O373">
      <formula1>0</formula1>
      <formula2>9999999999</formula2>
    </dataValidation>
    <dataValidation errorStyle="warning" imeMode="hiragana" allowBlank="1" showDropDown="0" showInputMessage="1" showErrorMessage="1" sqref="P373:U373"/>
    <dataValidation type="list" imeMode="halfAlpha" allowBlank="1" showDropDown="0" showInputMessage="1" showErrorMessage="1" error="リストから選択してください" sqref="K374">
      <formula1>"○,　"</formula1>
    </dataValidation>
    <dataValidation type="list" imeMode="halfAlpha" allowBlank="1" showDropDown="0" showInputMessage="1" showErrorMessage="1" error="リストから選択してください" sqref="L374:L376">
      <formula1>"①,②,③,　　"</formula1>
    </dataValidation>
    <dataValidation type="whole" imeMode="halfAlpha" allowBlank="1" showDropDown="0" showInputMessage="1" showErrorMessage="1" error="有効な数字を入力してください" sqref="M374:O376">
      <formula1>0</formula1>
      <formula2>9999999999</formula2>
    </dataValidation>
    <dataValidation errorStyle="warning" imeMode="hiragana" allowBlank="1" showDropDown="0" showInputMessage="1" showErrorMessage="1" sqref="P374:U376"/>
    <dataValidation type="list" imeMode="halfAlpha" allowBlank="1" showDropDown="0" showInputMessage="1" showErrorMessage="1" error="リストから選択してください" sqref="K375">
      <formula1>"○,　"</formula1>
    </dataValidation>
    <dataValidation type="list" imeMode="halfAlpha" allowBlank="1" showDropDown="0" showInputMessage="1" showErrorMessage="1" error="リストから選択してください" sqref="K376">
      <formula1>"○,　"</formula1>
    </dataValidation>
    <dataValidation errorStyle="warning" imeMode="hiragana" allowBlank="1" showDropDown="0" showInputMessage="1" showErrorMessage="1" sqref="F377:J377"/>
    <dataValidation type="list" imeMode="halfAlpha" allowBlank="1" showDropDown="0" showInputMessage="1" showErrorMessage="1" error="リストから選択してください" sqref="K377">
      <formula1>"○,　"</formula1>
    </dataValidation>
    <dataValidation type="list" imeMode="halfAlpha" allowBlank="1" showDropDown="0" showInputMessage="1" showErrorMessage="1" error="リストから選択してください" sqref="L377">
      <formula1>"①,②,③,　　"</formula1>
    </dataValidation>
    <dataValidation type="whole" imeMode="halfAlpha" allowBlank="1" showDropDown="0" showInputMessage="1" showErrorMessage="1" error="有効な数字を入力してください" sqref="M377:O377">
      <formula1>0</formula1>
      <formula2>9999999999</formula2>
    </dataValidation>
    <dataValidation errorStyle="warning" imeMode="hiragana" allowBlank="1" showDropDown="0" showInputMessage="1" showErrorMessage="1" sqref="P377:U377"/>
  </dataValidations>
  <pageMargins left="0.19685039370078741" right="0.19685039370078741" top="0.39370078740157483" bottom="0.19685039370078741" header="0.19685039370078741" footer="0.19685039370078741"/>
  <pageSetup paperSize="9" scale="89" fitToWidth="1" fitToHeight="1" orientation="landscape" usePrinterDefaults="1"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A5"/>
  <sheetViews>
    <sheetView workbookViewId="0"/>
  </sheetViews>
  <sheetFormatPr defaultRowHeight="13.5"/>
  <cols>
    <col min="1" max="1" width="144.1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4" spans="1:1">
      <c r="A4" t="s">
        <v>267</v>
      </c>
    </row>
    <row r="5" spans="1:1">
      <c r="A5" t="s">
        <v>268</v>
      </c>
    </row>
  </sheetData>
  <sheetProtection algorithmName="SHA-512" hashValue="7Sw7ciTh0zGMeFRU8dxVtWk95O2j8cr2WtIyT7I0iz7h3kyQfc0tXuU6e2LMIjRQTByRzj4JiZWe4GzRms7z8g==" saltValue="yuJjyLxyr/+IzMBZhN2mzw==" spinCount="100000" sheet="1" objects="1" scenarios="1"/>
  <phoneticPr fontId="7"/>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入力シート</vt:lpstr>
      <vt:lpstr>settings</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破魔 和直</cp:lastModifiedBy>
  <dcterms:created xsi:type="dcterms:W3CDTF">2023-12-18T02:01:46Z</dcterms:created>
  <dcterms:modified xsi:type="dcterms:W3CDTF">2023-12-18T02:01:46Z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2023-12-18T02:01:46Z</vt:filetime>
  </property>
</Properties>
</file>